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491" yWindow="65521" windowWidth="16920" windowHeight="9540" activeTab="0"/>
  </bookViews>
  <sheets>
    <sheet name="BULLETIN DE PAIE" sheetId="1" r:id="rId1"/>
    <sheet name="Feuil1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<sst xmlns="http://schemas.openxmlformats.org/spreadsheetml/2006/main" count="76" uniqueCount="72">
  <si>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MODELE BULLETIN DE PAIE </t>
  </si>
  <si>
    <t>CALCUL DES COTISATIONS AU REEL</t>
  </si>
  <si>
    <t xml:space="preserve">             Ce bulletin de salaire peut présenter </t>
  </si>
  <si>
    <t xml:space="preserve">                quelques centimes de différence </t>
  </si>
  <si>
    <t>Dans la zone de calcul de salaire, vous ne pouvez modifier que les zones en jaune</t>
  </si>
  <si>
    <t xml:space="preserve">                      avec les simulations de PAJEMPLOI</t>
  </si>
  <si>
    <t xml:space="preserve"> Bulletin de paie </t>
  </si>
  <si>
    <t xml:space="preserve">                            du fait des arrondis</t>
  </si>
  <si>
    <t xml:space="preserve">du </t>
  </si>
  <si>
    <t>au</t>
  </si>
  <si>
    <t>Nom</t>
  </si>
  <si>
    <t>Adresse</t>
  </si>
  <si>
    <t xml:space="preserve">N° de SS </t>
  </si>
  <si>
    <t>Convention Collective Nationale des Salariés du Particulier Employeur</t>
  </si>
  <si>
    <t>Emploi</t>
  </si>
  <si>
    <t>Niveau</t>
  </si>
  <si>
    <t>Date d'embauche</t>
  </si>
  <si>
    <t>Ancienneté</t>
  </si>
  <si>
    <t xml:space="preserve">Congés payés du </t>
  </si>
  <si>
    <t xml:space="preserve">au </t>
  </si>
  <si>
    <t>Nombres de jours de congés pris:</t>
  </si>
  <si>
    <t xml:space="preserve">Salaire brut </t>
  </si>
  <si>
    <t>Heures effectives</t>
  </si>
  <si>
    <t>à</t>
  </si>
  <si>
    <t>€/h</t>
  </si>
  <si>
    <t>Heures supplémentaires</t>
  </si>
  <si>
    <t xml:space="preserve"> heures </t>
  </si>
  <si>
    <t xml:space="preserve">Prime </t>
  </si>
  <si>
    <t xml:space="preserve"> jours</t>
  </si>
  <si>
    <t>€/j</t>
  </si>
  <si>
    <t xml:space="preserve">ligne supplémentaire pour ajouter </t>
  </si>
  <si>
    <t>SALAIRE BRUT</t>
  </si>
  <si>
    <t>par exemple l'indemnité de congés payés</t>
  </si>
  <si>
    <t>Employeur</t>
  </si>
  <si>
    <t>Salarié</t>
  </si>
  <si>
    <t xml:space="preserve">Retenues </t>
  </si>
  <si>
    <t xml:space="preserve">Base </t>
  </si>
  <si>
    <t>Taux</t>
  </si>
  <si>
    <t>Cot.</t>
  </si>
  <si>
    <t>Retenues</t>
  </si>
  <si>
    <t>CSG (déductible) (1)</t>
  </si>
  <si>
    <t>CSG et CRDS (non déductibles) (1)</t>
  </si>
  <si>
    <t>Maladie</t>
  </si>
  <si>
    <t>Pour conserver votre modèle de bulletin de paie</t>
  </si>
  <si>
    <t>Vieillesse</t>
  </si>
  <si>
    <r>
      <t xml:space="preserve">Enregistrer sous </t>
    </r>
    <r>
      <rPr>
        <sz val="10"/>
        <rFont val="Arial"/>
        <family val="2"/>
      </rPr>
      <t xml:space="preserve">et dans </t>
    </r>
    <r>
      <rPr>
        <b/>
        <sz val="10"/>
        <rFont val="Arial"/>
        <family val="2"/>
      </rPr>
      <t>Type de fichiers</t>
    </r>
  </si>
  <si>
    <t>Retraite complémentaire</t>
  </si>
  <si>
    <t>choisissez Modèles</t>
  </si>
  <si>
    <t>Chômage</t>
  </si>
  <si>
    <t>Cot. AGFF</t>
  </si>
  <si>
    <t xml:space="preserve">Allocations familiales </t>
  </si>
  <si>
    <t>Accidents du travail</t>
  </si>
  <si>
    <t>Fonds national d'aide au logement</t>
  </si>
  <si>
    <t>Ircem Prévoyance</t>
  </si>
  <si>
    <t>Formation professionnelle</t>
  </si>
  <si>
    <t>Contribution de solidarité autonomie</t>
  </si>
  <si>
    <t>TOTAL  Retenues</t>
  </si>
  <si>
    <t>Salaire à déclarer à PAJEMPLOI</t>
  </si>
  <si>
    <t>SALAIRE NET IMPOSABLE</t>
  </si>
  <si>
    <t>Prestations en nature</t>
  </si>
  <si>
    <t>à déduire s'il y a lieu</t>
  </si>
  <si>
    <t>Transport</t>
  </si>
  <si>
    <t>à ajouter</t>
  </si>
  <si>
    <t>ligne supplémentaire pour ajouter par exemple</t>
  </si>
  <si>
    <t>l'indemnité de licenciement</t>
  </si>
  <si>
    <t>SALAIRE NET A PAYER</t>
  </si>
  <si>
    <t>Salaire à verser à votre salariée</t>
  </si>
  <si>
    <t>Nom de l'employeur</t>
  </si>
  <si>
    <t>Cotisations sociales versées à l'Urssaf de</t>
  </si>
  <si>
    <t>Numéro de l'employeur</t>
  </si>
  <si>
    <t>(1) CSG et CRDS sont calculés sur 98,25% du salaire</t>
  </si>
  <si>
    <t>SALAIRE NET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</si>
</sst>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_-* #,##0\ _€_-;\-* #,##0\ _€_-;_-* &quot;-&quot;??\ _€_-;_-@_-"/>
    <numFmt numFmtId="166" formatCode="0.00_ ;\-0.00\ "/>
    <numFmt numFmtId="167" formatCode="#,##0.00_ ;\-#,##0.00\ "/>
  </numFmts>
  <fonts count="5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left" indent="2"/>
      <protection hidden="1" locked="0"/>
    </xf>
    <xf numFmtId="0" fontId="7" fillId="0" borderId="0" xfId="0" applyFont="1" applyBorder="1" applyAlignment="1" applyProtection="1">
      <alignment horizontal="center"/>
      <protection hidden="1" locked="0"/>
    </xf>
    <xf numFmtId="2" fontId="7" fillId="0" borderId="17" xfId="0" applyNumberFormat="1" applyFont="1" applyBorder="1" applyAlignment="1" applyProtection="1">
      <alignment horizontal="left"/>
      <protection hidden="1" locked="0"/>
    </xf>
    <xf numFmtId="0" fontId="7" fillId="0" borderId="0" xfId="0" applyFont="1" applyBorder="1" applyAlignment="1" applyProtection="1">
      <alignment/>
      <protection hidden="1"/>
    </xf>
    <xf numFmtId="14" fontId="7" fillId="0" borderId="16" xfId="0" applyNumberFormat="1" applyFont="1" applyBorder="1" applyAlignment="1" applyProtection="1">
      <alignment horizontal="left" indent="2"/>
      <protection hidden="1" locked="0"/>
    </xf>
    <xf numFmtId="43" fontId="7" fillId="0" borderId="0" xfId="0" applyNumberFormat="1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left" indent="2"/>
      <protection hidden="1" locked="0"/>
    </xf>
    <xf numFmtId="0" fontId="5" fillId="0" borderId="0" xfId="0" applyFont="1" applyBorder="1" applyAlignment="1" applyProtection="1">
      <alignment horizontal="left"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Continuous"/>
      <protection hidden="1" locked="0"/>
    </xf>
    <xf numFmtId="43" fontId="7" fillId="0" borderId="17" xfId="0" applyNumberFormat="1" applyFont="1" applyBorder="1" applyAlignment="1" applyProtection="1">
      <alignment/>
      <protection hidden="1" locked="0"/>
    </xf>
    <xf numFmtId="0" fontId="7" fillId="0" borderId="0" xfId="0" applyNumberFormat="1" applyFont="1" applyBorder="1" applyAlignment="1" applyProtection="1">
      <alignment horizontal="left"/>
      <protection hidden="1" locked="0"/>
    </xf>
    <xf numFmtId="165" fontId="7" fillId="0" borderId="17" xfId="0" applyNumberFormat="1" applyFont="1" applyBorder="1" applyAlignment="1" applyProtection="1">
      <alignment/>
      <protection hidden="1" locked="0"/>
    </xf>
    <xf numFmtId="0" fontId="2" fillId="0" borderId="18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5" fillId="0" borderId="19" xfId="0" applyFont="1" applyBorder="1" applyAlignment="1" applyProtection="1">
      <alignment horizontal="left" indent="2"/>
      <protection hidden="1"/>
    </xf>
    <xf numFmtId="0" fontId="5" fillId="0" borderId="20" xfId="0" applyFont="1" applyBorder="1" applyAlignment="1" applyProtection="1">
      <alignment horizontal="left" indent="2"/>
      <protection hidden="1"/>
    </xf>
    <xf numFmtId="0" fontId="7" fillId="0" borderId="20" xfId="0" applyFont="1" applyBorder="1" applyAlignment="1" applyProtection="1">
      <alignment/>
      <protection hidden="1"/>
    </xf>
    <xf numFmtId="2" fontId="7" fillId="0" borderId="21" xfId="0" applyNumberFormat="1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left" indent="2"/>
      <protection hidden="1"/>
    </xf>
    <xf numFmtId="0" fontId="7" fillId="0" borderId="0" xfId="0" applyFont="1" applyBorder="1" applyAlignment="1" applyProtection="1">
      <alignment horizontal="left" indent="2"/>
      <protection hidden="1"/>
    </xf>
    <xf numFmtId="166" fontId="7" fillId="33" borderId="0" xfId="45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hidden="1"/>
    </xf>
    <xf numFmtId="43" fontId="7" fillId="33" borderId="0" xfId="45" applyFont="1" applyFill="1" applyBorder="1" applyAlignment="1" applyProtection="1">
      <alignment horizontal="right"/>
      <protection locked="0"/>
    </xf>
    <xf numFmtId="44" fontId="7" fillId="0" borderId="0" xfId="47" applyFont="1" applyBorder="1" applyAlignment="1" applyProtection="1">
      <alignment horizontal="left"/>
      <protection hidden="1"/>
    </xf>
    <xf numFmtId="43" fontId="7" fillId="0" borderId="17" xfId="45" applyFont="1" applyBorder="1" applyAlignment="1" applyProtection="1">
      <alignment/>
      <protection hidden="1"/>
    </xf>
    <xf numFmtId="43" fontId="7" fillId="0" borderId="0" xfId="45" applyFont="1" applyBorder="1" applyAlignment="1" applyProtection="1">
      <alignment horizontal="right"/>
      <protection hidden="1"/>
    </xf>
    <xf numFmtId="0" fontId="7" fillId="0" borderId="16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167" fontId="7" fillId="33" borderId="0" xfId="45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44" fontId="7" fillId="0" borderId="0" xfId="47" applyFont="1" applyBorder="1" applyAlignment="1" applyProtection="1">
      <alignment horizontal="left"/>
      <protection locked="0"/>
    </xf>
    <xf numFmtId="0" fontId="7" fillId="33" borderId="22" xfId="0" applyFont="1" applyFill="1" applyBorder="1" applyAlignment="1" applyProtection="1">
      <alignment horizontal="left" indent="2"/>
      <protection locked="0"/>
    </xf>
    <xf numFmtId="0" fontId="7" fillId="0" borderId="23" xfId="0" applyFont="1" applyBorder="1" applyAlignment="1" applyProtection="1">
      <alignment horizontal="left" indent="2"/>
      <protection locked="0"/>
    </xf>
    <xf numFmtId="167" fontId="7" fillId="33" borderId="23" xfId="45" applyNumberFormat="1" applyFont="1" applyFill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 horizontal="right"/>
      <protection locked="0"/>
    </xf>
    <xf numFmtId="43" fontId="7" fillId="33" borderId="23" xfId="45" applyFont="1" applyFill="1" applyBorder="1" applyAlignment="1" applyProtection="1">
      <alignment horizontal="right"/>
      <protection locked="0"/>
    </xf>
    <xf numFmtId="44" fontId="7" fillId="0" borderId="23" xfId="47" applyFont="1" applyBorder="1" applyAlignment="1" applyProtection="1">
      <alignment horizontal="left"/>
      <protection locked="0"/>
    </xf>
    <xf numFmtId="43" fontId="7" fillId="0" borderId="24" xfId="45" applyFont="1" applyBorder="1" applyAlignment="1" applyProtection="1">
      <alignment/>
      <protection hidden="1"/>
    </xf>
    <xf numFmtId="2" fontId="2" fillId="0" borderId="18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 horizontal="left" indent="2"/>
      <protection hidden="1"/>
    </xf>
    <xf numFmtId="0" fontId="7" fillId="0" borderId="26" xfId="0" applyFont="1" applyBorder="1" applyAlignment="1" applyProtection="1">
      <alignment horizontal="left" indent="2"/>
      <protection hidden="1"/>
    </xf>
    <xf numFmtId="0" fontId="7" fillId="0" borderId="26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 horizontal="left"/>
      <protection hidden="1"/>
    </xf>
    <xf numFmtId="43" fontId="7" fillId="0" borderId="27" xfId="45" applyNumberFormat="1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left" indent="2"/>
      <protection hidden="1"/>
    </xf>
    <xf numFmtId="0" fontId="5" fillId="0" borderId="0" xfId="0" applyFont="1" applyBorder="1" applyAlignment="1" applyProtection="1">
      <alignment horizontal="left" indent="2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2" fontId="7" fillId="0" borderId="17" xfId="0" applyNumberFormat="1" applyFont="1" applyBorder="1" applyAlignment="1" applyProtection="1">
      <alignment/>
      <protection hidden="1"/>
    </xf>
    <xf numFmtId="167" fontId="7" fillId="0" borderId="0" xfId="45" applyNumberFormat="1" applyFont="1" applyBorder="1" applyAlignment="1" applyProtection="1">
      <alignment/>
      <protection hidden="1"/>
    </xf>
    <xf numFmtId="10" fontId="7" fillId="0" borderId="16" xfId="45" applyNumberFormat="1" applyFont="1" applyBorder="1" applyAlignment="1" applyProtection="1">
      <alignment horizontal="right"/>
      <protection hidden="1"/>
    </xf>
    <xf numFmtId="43" fontId="7" fillId="0" borderId="17" xfId="45" applyFont="1" applyBorder="1" applyAlignment="1" applyProtection="1">
      <alignment horizontal="right"/>
      <protection hidden="1"/>
    </xf>
    <xf numFmtId="2" fontId="7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43" fontId="5" fillId="0" borderId="0" xfId="45" applyNumberFormat="1" applyFont="1" applyBorder="1" applyAlignment="1" applyProtection="1">
      <alignment horizontal="right"/>
      <protection hidden="1"/>
    </xf>
    <xf numFmtId="43" fontId="5" fillId="0" borderId="17" xfId="45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5" fillId="0" borderId="25" xfId="0" applyFont="1" applyBorder="1" applyAlignment="1" applyProtection="1">
      <alignment horizontal="left" indent="2"/>
      <protection hidden="1"/>
    </xf>
    <xf numFmtId="43" fontId="2" fillId="0" borderId="26" xfId="45" applyFont="1" applyBorder="1" applyAlignment="1" applyProtection="1">
      <alignment horizontal="right"/>
      <protection hidden="1"/>
    </xf>
    <xf numFmtId="43" fontId="7" fillId="0" borderId="26" xfId="45" applyFont="1" applyBorder="1" applyAlignment="1" applyProtection="1">
      <alignment horizontal="right"/>
      <protection hidden="1"/>
    </xf>
    <xf numFmtId="43" fontId="5" fillId="0" borderId="27" xfId="45" applyFont="1" applyBorder="1" applyAlignment="1" applyProtection="1">
      <alignment horizontal="right"/>
      <protection hidden="1"/>
    </xf>
    <xf numFmtId="2" fontId="4" fillId="0" borderId="0" xfId="0" applyNumberFormat="1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/>
      <protection hidden="1"/>
    </xf>
    <xf numFmtId="10" fontId="2" fillId="0" borderId="26" xfId="45" applyNumberFormat="1" applyFont="1" applyBorder="1" applyAlignment="1" applyProtection="1">
      <alignment horizontal="right"/>
      <protection hidden="1"/>
    </xf>
    <xf numFmtId="10" fontId="2" fillId="0" borderId="0" xfId="0" applyNumberFormat="1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horizontal="left" indent="2"/>
      <protection hidden="1"/>
    </xf>
    <xf numFmtId="0" fontId="7" fillId="0" borderId="20" xfId="0" applyFont="1" applyBorder="1" applyAlignment="1" applyProtection="1">
      <alignment horizontal="left" indent="2"/>
      <protection hidden="1"/>
    </xf>
    <xf numFmtId="43" fontId="7" fillId="0" borderId="20" xfId="45" applyFont="1" applyBorder="1" applyAlignment="1" applyProtection="1">
      <alignment horizontal="right"/>
      <protection hidden="1"/>
    </xf>
    <xf numFmtId="43" fontId="7" fillId="0" borderId="21" xfId="45" applyFont="1" applyBorder="1" applyAlignment="1" applyProtection="1">
      <alignment horizontal="right"/>
      <protection hidden="1"/>
    </xf>
    <xf numFmtId="43" fontId="7" fillId="33" borderId="17" xfId="45" applyFont="1" applyFill="1" applyBorder="1" applyAlignment="1" applyProtection="1">
      <alignment horizontal="right"/>
      <protection locked="0"/>
    </xf>
    <xf numFmtId="0" fontId="7" fillId="33" borderId="16" xfId="0" applyFont="1" applyFill="1" applyBorder="1" applyAlignment="1" applyProtection="1">
      <alignment horizontal="left" indent="2"/>
      <protection hidden="1" locked="0"/>
    </xf>
    <xf numFmtId="0" fontId="7" fillId="0" borderId="22" xfId="0" applyFont="1" applyBorder="1" applyAlignment="1" applyProtection="1">
      <alignment horizontal="left" indent="2"/>
      <protection hidden="1"/>
    </xf>
    <xf numFmtId="0" fontId="7" fillId="0" borderId="23" xfId="0" applyFont="1" applyBorder="1" applyAlignment="1" applyProtection="1">
      <alignment horizontal="left" indent="2"/>
      <protection hidden="1"/>
    </xf>
    <xf numFmtId="0" fontId="7" fillId="0" borderId="23" xfId="0" applyFont="1" applyBorder="1" applyAlignment="1" applyProtection="1">
      <alignment/>
      <protection hidden="1"/>
    </xf>
    <xf numFmtId="43" fontId="7" fillId="0" borderId="23" xfId="45" applyFont="1" applyBorder="1" applyAlignment="1" applyProtection="1">
      <alignment horizontal="right"/>
      <protection hidden="1"/>
    </xf>
    <xf numFmtId="43" fontId="7" fillId="0" borderId="22" xfId="45" applyFont="1" applyBorder="1" applyAlignment="1" applyProtection="1">
      <alignment horizontal="right"/>
      <protection hidden="1"/>
    </xf>
    <xf numFmtId="43" fontId="7" fillId="0" borderId="17" xfId="45" applyFont="1" applyFill="1" applyBorder="1" applyAlignment="1" applyProtection="1">
      <alignment horizontal="right"/>
      <protection locked="0"/>
    </xf>
    <xf numFmtId="43" fontId="5" fillId="0" borderId="27" xfId="45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horizontal="left" indent="2"/>
      <protection hidden="1" locked="0"/>
    </xf>
    <xf numFmtId="0" fontId="7" fillId="0" borderId="20" xfId="0" applyFont="1" applyBorder="1" applyAlignment="1" applyProtection="1">
      <alignment horizontal="left" indent="2"/>
      <protection hidden="1" locked="0"/>
    </xf>
    <xf numFmtId="0" fontId="7" fillId="0" borderId="0" xfId="0" applyFont="1" applyBorder="1" applyAlignment="1" applyProtection="1">
      <alignment horizontal="left" indent="2"/>
      <protection hidden="1" locked="0"/>
    </xf>
    <xf numFmtId="0" fontId="7" fillId="0" borderId="22" xfId="0" applyFont="1" applyBorder="1" applyAlignment="1" applyProtection="1">
      <alignment horizontal="left" indent="2"/>
      <protection hidden="1" locked="0"/>
    </xf>
    <xf numFmtId="0" fontId="7" fillId="0" borderId="23" xfId="0" applyFont="1" applyBorder="1" applyAlignment="1" applyProtection="1">
      <alignment horizontal="left" indent="2"/>
      <protection hidden="1" locked="0"/>
    </xf>
    <xf numFmtId="0" fontId="2" fillId="0" borderId="0" xfId="0" applyFont="1" applyBorder="1" applyAlignment="1" applyProtection="1">
      <alignment horizontal="left" indent="2"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4" borderId="0" xfId="0" applyFont="1" applyFill="1" applyBorder="1" applyAlignment="1" applyProtection="1">
      <alignment/>
      <protection hidden="1"/>
    </xf>
    <xf numFmtId="0" fontId="48" fillId="34" borderId="0" xfId="0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50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43" fontId="49" fillId="34" borderId="0" xfId="0" applyNumberFormat="1" applyFont="1" applyFill="1" applyBorder="1" applyAlignment="1" applyProtection="1">
      <alignment/>
      <protection hidden="1"/>
    </xf>
    <xf numFmtId="0" fontId="51" fillId="34" borderId="0" xfId="0" applyFont="1" applyFill="1" applyBorder="1" applyAlignment="1" applyProtection="1">
      <alignment/>
      <protection hidden="1"/>
    </xf>
    <xf numFmtId="14" fontId="49" fillId="34" borderId="0" xfId="0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 locked="0"/>
    </xf>
    <xf numFmtId="0" fontId="6" fillId="0" borderId="20" xfId="0" applyFont="1" applyBorder="1" applyAlignment="1" applyProtection="1">
      <alignment horizontal="center"/>
      <protection hidden="1" locked="0"/>
    </xf>
    <xf numFmtId="0" fontId="6" fillId="0" borderId="21" xfId="0" applyFont="1" applyBorder="1" applyAlignment="1" applyProtection="1">
      <alignment horizontal="center"/>
      <protection hidden="1" locked="0"/>
    </xf>
    <xf numFmtId="164" fontId="7" fillId="0" borderId="0" xfId="0" applyNumberFormat="1" applyFont="1" applyBorder="1" applyAlignment="1" applyProtection="1">
      <alignment horizontal="left"/>
      <protection hidden="1" locked="0"/>
    </xf>
    <xf numFmtId="49" fontId="7" fillId="0" borderId="0" xfId="0" applyNumberFormat="1" applyFont="1" applyBorder="1" applyAlignment="1" applyProtection="1">
      <alignment horizontal="left"/>
      <protection hidden="1" locked="0"/>
    </xf>
    <xf numFmtId="49" fontId="7" fillId="0" borderId="17" xfId="0" applyNumberFormat="1" applyFont="1" applyBorder="1" applyAlignment="1" applyProtection="1">
      <alignment horizontal="left"/>
      <protection hidden="1" locked="0"/>
    </xf>
    <xf numFmtId="14" fontId="7" fillId="0" borderId="0" xfId="0" applyNumberFormat="1" applyFont="1" applyBorder="1" applyAlignment="1" applyProtection="1">
      <alignment horizontal="left"/>
      <protection hidden="1" locked="0"/>
    </xf>
    <xf numFmtId="0" fontId="7" fillId="0" borderId="0" xfId="0" applyFont="1" applyBorder="1" applyAlignment="1" applyProtection="1">
      <alignment horizontal="left"/>
      <protection hidden="1" locked="0"/>
    </xf>
    <xf numFmtId="0" fontId="7" fillId="0" borderId="17" xfId="0" applyFont="1" applyBorder="1" applyAlignment="1" applyProtection="1">
      <alignment horizontal="left"/>
      <protection hidden="1" locked="0"/>
    </xf>
    <xf numFmtId="49" fontId="7" fillId="0" borderId="23" xfId="0" applyNumberFormat="1" applyFont="1" applyBorder="1" applyAlignment="1" applyProtection="1">
      <alignment horizontal="left"/>
      <protection hidden="1" locked="0"/>
    </xf>
    <xf numFmtId="49" fontId="7" fillId="0" borderId="24" xfId="0" applyNumberFormat="1" applyFont="1" applyBorder="1" applyAlignment="1" applyProtection="1">
      <alignment horizontal="left"/>
      <protection hidden="1" locked="0"/>
    </xf>
    <xf numFmtId="164" fontId="7" fillId="0" borderId="17" xfId="0" applyNumberFormat="1" applyFont="1" applyBorder="1" applyAlignment="1" applyProtection="1">
      <alignment horizontal="left"/>
      <protection hidden="1" locked="0"/>
    </xf>
    <xf numFmtId="0" fontId="7" fillId="0" borderId="23" xfId="0" applyFont="1" applyBorder="1" applyAlignment="1" applyProtection="1">
      <alignment horizontal="left"/>
      <protection hidden="1" locked="0"/>
    </xf>
    <xf numFmtId="0" fontId="7" fillId="0" borderId="25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left"/>
      <protection hidden="1" locked="0"/>
    </xf>
    <xf numFmtId="0" fontId="7" fillId="0" borderId="21" xfId="0" applyFont="1" applyBorder="1" applyAlignment="1" applyProtection="1">
      <alignment horizontal="left"/>
      <protection hidden="1"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41</xdr:row>
      <xdr:rowOff>85725</xdr:rowOff>
    </xdr:from>
    <xdr:to>
      <xdr:col>8</xdr:col>
      <xdr:colOff>238125</xdr:colOff>
      <xdr:row>41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5591175" y="67818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28575</xdr:colOff>
      <xdr:row>51</xdr:row>
      <xdr:rowOff>0</xdr:rowOff>
    </xdr:from>
    <xdr:to>
      <xdr:col>15</xdr:col>
      <xdr:colOff>200025</xdr:colOff>
      <xdr:row>51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13211175" y="8324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28575</xdr:colOff>
      <xdr:row>51</xdr:row>
      <xdr:rowOff>0</xdr:rowOff>
    </xdr:from>
    <xdr:to>
      <xdr:col>15</xdr:col>
      <xdr:colOff>200025</xdr:colOff>
      <xdr:row>51</xdr:row>
      <xdr:rowOff>0</xdr:rowOff>
    </xdr:to>
    <xdr:sp>
      <xdr:nvSpPr>
        <xdr:cNvPr id="3" name="Line 7"/>
        <xdr:cNvSpPr>
          <a:spLocks/>
        </xdr:cNvSpPr>
      </xdr:nvSpPr>
      <xdr:spPr>
        <a:xfrm flipH="1">
          <a:off x="13211175" y="8324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76200</xdr:rowOff>
    </xdr:from>
    <xdr:to>
      <xdr:col>8</xdr:col>
      <xdr:colOff>228600</xdr:colOff>
      <xdr:row>19</xdr:row>
      <xdr:rowOff>76200</xdr:rowOff>
    </xdr:to>
    <xdr:sp>
      <xdr:nvSpPr>
        <xdr:cNvPr id="4" name="Line 8"/>
        <xdr:cNvSpPr>
          <a:spLocks/>
        </xdr:cNvSpPr>
      </xdr:nvSpPr>
      <xdr:spPr>
        <a:xfrm flipH="1">
          <a:off x="5610225" y="3171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85725</xdr:colOff>
      <xdr:row>37</xdr:row>
      <xdr:rowOff>76200</xdr:rowOff>
    </xdr:from>
    <xdr:to>
      <xdr:col>8</xdr:col>
      <xdr:colOff>228600</xdr:colOff>
      <xdr:row>37</xdr:row>
      <xdr:rowOff>76200</xdr:rowOff>
    </xdr:to>
    <xdr:sp>
      <xdr:nvSpPr>
        <xdr:cNvPr id="5" name="Line 9"/>
        <xdr:cNvSpPr>
          <a:spLocks/>
        </xdr:cNvSpPr>
      </xdr:nvSpPr>
      <xdr:spPr>
        <a:xfrm flipH="1">
          <a:off x="5610225" y="6115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85725</xdr:colOff>
      <xdr:row>43</xdr:row>
      <xdr:rowOff>76200</xdr:rowOff>
    </xdr:from>
    <xdr:to>
      <xdr:col>8</xdr:col>
      <xdr:colOff>228600</xdr:colOff>
      <xdr:row>43</xdr:row>
      <xdr:rowOff>76200</xdr:rowOff>
    </xdr:to>
    <xdr:sp>
      <xdr:nvSpPr>
        <xdr:cNvPr id="6" name="Line 10"/>
        <xdr:cNvSpPr>
          <a:spLocks/>
        </xdr:cNvSpPr>
      </xdr:nvSpPr>
      <xdr:spPr>
        <a:xfrm flipH="1">
          <a:off x="5610225" y="7105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"/>
  <sheetViews>
    <sheetView showGridLines="0" showRowColHeaders="0" tabSelected="1" zoomScale="90" zoomScaleNormal="90" zoomScalePageLayoutView="0" workbookViewId="0" topLeftCell="A1">
      <selection activeCell="E28" sqref="E28"/>
    </sheetView>
  </sheetViews>
  <sheetFormatPr defaultColWidth="12" defaultRowHeight="12.75"/>
  <cols>
    <col min="1" max="1" width="12" style="1" customWidth="1"/>
    <col min="2" max="2" width="14.66015625" style="1" customWidth="1"/>
    <col min="3" max="4" width="12" style="1" customWidth="1"/>
    <col min="5" max="5" width="10" style="1" customWidth="1"/>
    <col min="6" max="8" width="12" style="1" customWidth="1"/>
    <col min="9" max="9" width="9.66015625" style="1" customWidth="1"/>
    <col min="10" max="10" width="26.83203125" style="1" customWidth="1"/>
    <col min="11" max="11" width="16.16015625" style="1" customWidth="1"/>
    <col min="12" max="12" width="12" style="1" customWidth="1"/>
    <col min="13" max="13" width="24.16015625" style="1" customWidth="1"/>
    <col min="14" max="14" width="32.33203125" style="1" bestFit="1" customWidth="1"/>
    <col min="15" max="15" width="12.83203125" style="1" bestFit="1" customWidth="1"/>
    <col min="16" max="16384" width="12" style="1" customWidth="1"/>
  </cols>
  <sheetData>
    <row r="2" spans="1:8" s="2" customFormat="1" ht="12.75">
      <c r="A2" s="119" t="s">
        <v>0</v>
      </c>
      <c r="B2" s="119"/>
      <c r="C2" s="119"/>
      <c r="D2" s="119"/>
      <c r="E2" s="119"/>
      <c r="F2" s="119"/>
      <c r="G2" s="119"/>
      <c r="H2" s="119"/>
    </row>
    <row r="3" spans="1:15" s="2" customFormat="1" ht="12.75">
      <c r="A3" s="119" t="s">
        <v>1</v>
      </c>
      <c r="B3" s="119"/>
      <c r="C3" s="119"/>
      <c r="D3" s="119"/>
      <c r="E3" s="119"/>
      <c r="F3" s="119"/>
      <c r="G3" s="119"/>
      <c r="H3" s="119"/>
      <c r="M3" s="108"/>
      <c r="N3" s="108"/>
      <c r="O3" s="108"/>
    </row>
    <row r="4" spans="1:15" s="2" customFormat="1" ht="12.75">
      <c r="A4" s="5"/>
      <c r="B4" s="5"/>
      <c r="C4" s="5"/>
      <c r="D4" s="5"/>
      <c r="E4" s="5"/>
      <c r="F4" s="5"/>
      <c r="G4" s="5"/>
      <c r="H4" s="5"/>
      <c r="I4" s="5"/>
      <c r="M4" s="108"/>
      <c r="N4" s="108"/>
      <c r="O4" s="108"/>
    </row>
    <row r="5" spans="1:15" s="2" customFormat="1" ht="12.75">
      <c r="A5" s="120" t="s">
        <v>4</v>
      </c>
      <c r="B5" s="120"/>
      <c r="C5" s="120"/>
      <c r="D5" s="120"/>
      <c r="E5" s="120"/>
      <c r="F5" s="120"/>
      <c r="G5" s="120"/>
      <c r="H5" s="120"/>
      <c r="I5" s="8"/>
      <c r="M5" s="108"/>
      <c r="N5" s="108"/>
      <c r="O5" s="108"/>
    </row>
    <row r="6" spans="1:15" s="2" customFormat="1" ht="15.75">
      <c r="A6" s="121" t="s">
        <v>6</v>
      </c>
      <c r="B6" s="122"/>
      <c r="C6" s="122"/>
      <c r="D6" s="122"/>
      <c r="E6" s="122"/>
      <c r="F6" s="122"/>
      <c r="G6" s="122"/>
      <c r="H6" s="123"/>
      <c r="I6" s="1"/>
      <c r="M6" s="109"/>
      <c r="N6" s="108"/>
      <c r="O6" s="108"/>
    </row>
    <row r="7" spans="1:15" ht="12.75">
      <c r="A7" s="11" t="s">
        <v>8</v>
      </c>
      <c r="B7" s="124"/>
      <c r="C7" s="124"/>
      <c r="D7" s="12" t="s">
        <v>9</v>
      </c>
      <c r="E7" s="124"/>
      <c r="F7" s="124"/>
      <c r="G7" s="124"/>
      <c r="H7" s="13"/>
      <c r="I7" s="14"/>
      <c r="J7" s="14"/>
      <c r="K7" s="14"/>
      <c r="L7" s="14"/>
      <c r="M7" s="110"/>
      <c r="N7" s="109"/>
      <c r="O7" s="109"/>
    </row>
    <row r="8" spans="1:26" s="14" customFormat="1" ht="12">
      <c r="A8" s="15" t="s">
        <v>10</v>
      </c>
      <c r="B8" s="125"/>
      <c r="C8" s="125"/>
      <c r="D8" s="125"/>
      <c r="E8" s="125"/>
      <c r="F8" s="125"/>
      <c r="G8" s="125"/>
      <c r="H8" s="126"/>
      <c r="M8" s="112"/>
      <c r="N8" s="112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s="14" customFormat="1" ht="12">
      <c r="A9" s="15" t="s">
        <v>11</v>
      </c>
      <c r="B9" s="125"/>
      <c r="C9" s="125"/>
      <c r="D9" s="125"/>
      <c r="E9" s="125"/>
      <c r="F9" s="125"/>
      <c r="G9" s="125"/>
      <c r="H9" s="126"/>
      <c r="M9" s="112"/>
      <c r="N9" s="112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7" s="14" customFormat="1" ht="12">
      <c r="A10" s="11" t="s">
        <v>12</v>
      </c>
      <c r="B10" s="125"/>
      <c r="C10" s="125"/>
      <c r="D10" s="125"/>
      <c r="E10" s="125"/>
      <c r="F10" s="125"/>
      <c r="G10" s="125"/>
      <c r="H10" s="126"/>
      <c r="J10" s="16"/>
      <c r="M10" s="112"/>
      <c r="N10" s="112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s="14" customFormat="1" ht="12">
      <c r="A11" s="17" t="s">
        <v>13</v>
      </c>
      <c r="B11" s="18"/>
      <c r="C11" s="19"/>
      <c r="D11" s="20"/>
      <c r="E11" s="20"/>
      <c r="F11" s="20"/>
      <c r="G11" s="20"/>
      <c r="H11" s="21"/>
      <c r="J11" s="16"/>
      <c r="M11" s="112"/>
      <c r="N11" s="112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7" s="14" customFormat="1" ht="12">
      <c r="A12" s="15" t="s">
        <v>14</v>
      </c>
      <c r="B12" s="127"/>
      <c r="C12" s="127"/>
      <c r="D12" s="127"/>
      <c r="E12" s="127"/>
      <c r="F12" s="19" t="s">
        <v>15</v>
      </c>
      <c r="G12" s="22"/>
      <c r="H12" s="23"/>
      <c r="M12" s="112"/>
      <c r="N12" s="112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</row>
    <row r="13" spans="1:27" s="14" customFormat="1" ht="13.5" thickBot="1">
      <c r="A13" s="11" t="s">
        <v>16</v>
      </c>
      <c r="B13" s="19"/>
      <c r="C13" s="124"/>
      <c r="D13" s="124"/>
      <c r="E13" s="124"/>
      <c r="F13" s="19" t="s">
        <v>17</v>
      </c>
      <c r="G13" s="128"/>
      <c r="H13" s="129"/>
      <c r="J13" s="1"/>
      <c r="M13" s="112"/>
      <c r="N13" s="112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</row>
    <row r="14" spans="1:27" s="14" customFormat="1" ht="12.75">
      <c r="A14" s="11" t="s">
        <v>18</v>
      </c>
      <c r="B14" s="25"/>
      <c r="C14" s="124"/>
      <c r="D14" s="124"/>
      <c r="E14" s="25" t="s">
        <v>19</v>
      </c>
      <c r="F14" s="124"/>
      <c r="G14" s="124"/>
      <c r="H14" s="132"/>
      <c r="J14" s="104" t="s">
        <v>2</v>
      </c>
      <c r="K14" s="3"/>
      <c r="L14" s="4"/>
      <c r="M14" s="112"/>
      <c r="N14" s="112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</row>
    <row r="15" spans="1:27" s="14" customFormat="1" ht="12.75">
      <c r="A15" s="11" t="s">
        <v>20</v>
      </c>
      <c r="B15" s="25"/>
      <c r="C15" s="19"/>
      <c r="D15" s="133"/>
      <c r="E15" s="133"/>
      <c r="F15" s="133"/>
      <c r="G15" s="19"/>
      <c r="H15" s="26"/>
      <c r="J15" s="105" t="s">
        <v>3</v>
      </c>
      <c r="K15" s="2"/>
      <c r="L15" s="7"/>
      <c r="M15" s="112"/>
      <c r="N15" s="112"/>
      <c r="O15" s="112"/>
      <c r="P15" s="114"/>
      <c r="Q15" s="114"/>
      <c r="R15" s="113"/>
      <c r="S15" s="113"/>
      <c r="T15" s="113"/>
      <c r="U15" s="113"/>
      <c r="V15" s="113"/>
      <c r="W15" s="113"/>
      <c r="X15" s="113"/>
      <c r="Y15" s="113"/>
      <c r="Z15" s="113"/>
      <c r="AA15" s="113"/>
    </row>
    <row r="16" spans="1:27" s="14" customFormat="1" ht="12.75">
      <c r="A16" s="27" t="s">
        <v>21</v>
      </c>
      <c r="B16" s="28"/>
      <c r="C16" s="29"/>
      <c r="D16" s="29"/>
      <c r="E16" s="29"/>
      <c r="F16" s="29"/>
      <c r="G16" s="29"/>
      <c r="H16" s="30"/>
      <c r="J16" s="106" t="s">
        <v>5</v>
      </c>
      <c r="K16" s="2"/>
      <c r="L16" s="7"/>
      <c r="M16" s="114"/>
      <c r="N16" s="114"/>
      <c r="O16" s="114"/>
      <c r="P16" s="114"/>
      <c r="Q16" s="114"/>
      <c r="R16" s="113"/>
      <c r="S16" s="113"/>
      <c r="T16" s="113"/>
      <c r="U16" s="113"/>
      <c r="V16" s="113"/>
      <c r="W16" s="113"/>
      <c r="X16" s="113"/>
      <c r="Y16" s="113"/>
      <c r="Z16" s="113"/>
      <c r="AA16" s="113"/>
    </row>
    <row r="17" spans="1:27" s="14" customFormat="1" ht="13.5" thickBot="1">
      <c r="A17" s="31" t="s">
        <v>22</v>
      </c>
      <c r="B17" s="32"/>
      <c r="C17" s="33">
        <v>87</v>
      </c>
      <c r="E17" s="34" t="s">
        <v>23</v>
      </c>
      <c r="F17" s="35">
        <v>9.4</v>
      </c>
      <c r="G17" s="36" t="s">
        <v>24</v>
      </c>
      <c r="H17" s="37">
        <f>F17*C17</f>
        <v>817.8000000000001</v>
      </c>
      <c r="J17" s="107" t="s">
        <v>7</v>
      </c>
      <c r="K17" s="9"/>
      <c r="L17" s="10"/>
      <c r="M17" s="114"/>
      <c r="N17" s="114"/>
      <c r="O17" s="114"/>
      <c r="P17" s="114"/>
      <c r="Q17" s="114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7" s="14" customFormat="1" ht="12.75">
      <c r="A18" s="31" t="s">
        <v>25</v>
      </c>
      <c r="B18" s="32"/>
      <c r="C18" s="33">
        <v>17.33</v>
      </c>
      <c r="D18" s="14" t="s">
        <v>26</v>
      </c>
      <c r="E18" s="34" t="s">
        <v>23</v>
      </c>
      <c r="F18" s="38">
        <f>ROUND((F17*125%),2)</f>
        <v>11.75</v>
      </c>
      <c r="G18" s="36" t="s">
        <v>24</v>
      </c>
      <c r="H18" s="37">
        <f>F18*C18</f>
        <v>203.62749999999997</v>
      </c>
      <c r="I18" s="1"/>
      <c r="J18" s="1"/>
      <c r="K18" s="1"/>
      <c r="L18" s="1"/>
      <c r="M18" s="111"/>
      <c r="N18" s="114"/>
      <c r="O18" s="114"/>
      <c r="P18" s="114"/>
      <c r="Q18" s="114"/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:27" ht="13.5" thickBot="1">
      <c r="A19" s="39" t="s">
        <v>27</v>
      </c>
      <c r="B19" s="40"/>
      <c r="C19" s="41"/>
      <c r="D19" s="42" t="s">
        <v>28</v>
      </c>
      <c r="E19" s="43"/>
      <c r="F19" s="35"/>
      <c r="G19" s="44" t="s">
        <v>29</v>
      </c>
      <c r="H19" s="37">
        <f>F19*C19</f>
        <v>0</v>
      </c>
      <c r="M19" s="111"/>
      <c r="N19" s="111"/>
      <c r="O19" s="111"/>
      <c r="P19" s="111"/>
      <c r="Q19" s="111"/>
      <c r="R19" s="115"/>
      <c r="S19" s="115"/>
      <c r="T19" s="115"/>
      <c r="U19" s="115"/>
      <c r="V19" s="115"/>
      <c r="W19" s="115"/>
      <c r="X19" s="115"/>
      <c r="Y19" s="115"/>
      <c r="Z19" s="115"/>
      <c r="AA19" s="115"/>
    </row>
    <row r="20" spans="1:27" ht="12.75">
      <c r="A20" s="45"/>
      <c r="B20" s="46"/>
      <c r="C20" s="47"/>
      <c r="D20" s="48"/>
      <c r="E20" s="49"/>
      <c r="F20" s="50"/>
      <c r="G20" s="51"/>
      <c r="H20" s="52">
        <f>F20*C20</f>
        <v>0</v>
      </c>
      <c r="J20" s="53" t="s">
        <v>30</v>
      </c>
      <c r="K20" s="54"/>
      <c r="M20" s="111"/>
      <c r="N20" s="111"/>
      <c r="O20" s="111"/>
      <c r="P20" s="111"/>
      <c r="Q20" s="111"/>
      <c r="R20" s="115"/>
      <c r="S20" s="115"/>
      <c r="T20" s="115"/>
      <c r="U20" s="115"/>
      <c r="V20" s="115"/>
      <c r="W20" s="115"/>
      <c r="X20" s="115"/>
      <c r="Y20" s="115"/>
      <c r="Z20" s="115"/>
      <c r="AA20" s="115"/>
    </row>
    <row r="21" spans="1:27" ht="13.5" thickBot="1">
      <c r="A21" s="55"/>
      <c r="B21" s="56"/>
      <c r="C21" s="57"/>
      <c r="D21" s="57"/>
      <c r="E21" s="58" t="s">
        <v>31</v>
      </c>
      <c r="F21" s="57"/>
      <c r="G21" s="57"/>
      <c r="H21" s="59">
        <f>SUM(H17:H20)</f>
        <v>1021.4275</v>
      </c>
      <c r="J21" s="60" t="s">
        <v>32</v>
      </c>
      <c r="K21" s="10"/>
      <c r="M21" s="111"/>
      <c r="N21" s="111"/>
      <c r="O21" s="111"/>
      <c r="P21" s="111"/>
      <c r="Q21" s="111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7" ht="12.75">
      <c r="A22" s="31"/>
      <c r="B22" s="32"/>
      <c r="C22" s="14"/>
      <c r="D22" s="14"/>
      <c r="E22" s="134" t="s">
        <v>33</v>
      </c>
      <c r="F22" s="135"/>
      <c r="G22" s="134" t="s">
        <v>34</v>
      </c>
      <c r="H22" s="135"/>
      <c r="M22" s="111"/>
      <c r="N22" s="111"/>
      <c r="O22" s="111"/>
      <c r="P22" s="111"/>
      <c r="Q22" s="111"/>
      <c r="R22" s="115"/>
      <c r="S22" s="115"/>
      <c r="T22" s="115"/>
      <c r="U22" s="115"/>
      <c r="V22" s="115"/>
      <c r="W22" s="115"/>
      <c r="X22" s="115"/>
      <c r="Y22" s="115"/>
      <c r="Z22" s="115"/>
      <c r="AA22" s="115"/>
    </row>
    <row r="23" spans="1:27" ht="12.75">
      <c r="A23" s="61" t="s">
        <v>35</v>
      </c>
      <c r="B23" s="62"/>
      <c r="C23" s="14"/>
      <c r="D23" s="63" t="s">
        <v>36</v>
      </c>
      <c r="E23" s="64" t="s">
        <v>37</v>
      </c>
      <c r="F23" s="63" t="s">
        <v>38</v>
      </c>
      <c r="G23" s="64" t="s">
        <v>37</v>
      </c>
      <c r="H23" s="65" t="s">
        <v>39</v>
      </c>
      <c r="M23" s="111"/>
      <c r="N23" s="111"/>
      <c r="O23" s="111"/>
      <c r="P23" s="111"/>
      <c r="Q23" s="111"/>
      <c r="R23" s="115"/>
      <c r="S23" s="115"/>
      <c r="T23" s="115"/>
      <c r="U23" s="115"/>
      <c r="V23" s="115"/>
      <c r="W23" s="115"/>
      <c r="X23" s="115"/>
      <c r="Y23" s="115"/>
      <c r="Z23" s="115"/>
      <c r="AA23" s="115"/>
    </row>
    <row r="24" spans="1:27" ht="12.75">
      <c r="A24" s="31" t="s">
        <v>40</v>
      </c>
      <c r="B24" s="32"/>
      <c r="C24" s="14"/>
      <c r="D24" s="66">
        <f>$H$21*98.25%</f>
        <v>1003.5525187500001</v>
      </c>
      <c r="E24" s="67"/>
      <c r="F24" s="38"/>
      <c r="G24" s="67">
        <v>0.051</v>
      </c>
      <c r="H24" s="68">
        <f>D24*G24</f>
        <v>51.18117845625</v>
      </c>
      <c r="I24" s="69"/>
      <c r="M24" s="111"/>
      <c r="N24" s="111"/>
      <c r="O24" s="111"/>
      <c r="P24" s="111"/>
      <c r="Q24" s="111"/>
      <c r="R24" s="115"/>
      <c r="S24" s="115"/>
      <c r="T24" s="115"/>
      <c r="U24" s="115"/>
      <c r="V24" s="115"/>
      <c r="W24" s="115"/>
      <c r="X24" s="115"/>
      <c r="Y24" s="115"/>
      <c r="Z24" s="115"/>
      <c r="AA24" s="115"/>
    </row>
    <row r="25" spans="1:27" ht="13.5" thickBot="1">
      <c r="A25" s="31" t="s">
        <v>41</v>
      </c>
      <c r="B25" s="32"/>
      <c r="C25" s="14"/>
      <c r="D25" s="66">
        <f>$H$21*98.25%</f>
        <v>1003.5525187500001</v>
      </c>
      <c r="E25" s="70"/>
      <c r="F25" s="38"/>
      <c r="G25" s="67">
        <v>0.029</v>
      </c>
      <c r="H25" s="68">
        <f aca="true" t="shared" si="0" ref="H25:H34">D25*G25</f>
        <v>29.103023043750003</v>
      </c>
      <c r="M25" s="111"/>
      <c r="N25" s="111"/>
      <c r="O25" s="111"/>
      <c r="P25" s="111"/>
      <c r="Q25" s="111"/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27" ht="12.75">
      <c r="A26" s="31" t="s">
        <v>42</v>
      </c>
      <c r="B26" s="32"/>
      <c r="C26" s="14"/>
      <c r="D26" s="66">
        <f aca="true" t="shared" si="1" ref="D26:D34">$H$21</f>
        <v>1021.4275</v>
      </c>
      <c r="E26" s="67">
        <v>0.128</v>
      </c>
      <c r="F26" s="38">
        <f>ROUND(D26*E26,2)</f>
        <v>130.74</v>
      </c>
      <c r="G26" s="67">
        <v>0.0075</v>
      </c>
      <c r="H26" s="68">
        <f t="shared" si="0"/>
        <v>7.66070625</v>
      </c>
      <c r="J26" s="24" t="s">
        <v>43</v>
      </c>
      <c r="K26" s="71"/>
      <c r="L26" s="54"/>
      <c r="M26" s="111"/>
      <c r="N26" s="114"/>
      <c r="O26" s="114"/>
      <c r="P26" s="111"/>
      <c r="Q26" s="111"/>
      <c r="R26" s="115"/>
      <c r="S26" s="115"/>
      <c r="T26" s="115"/>
      <c r="U26" s="115"/>
      <c r="V26" s="115"/>
      <c r="W26" s="115"/>
      <c r="X26" s="115"/>
      <c r="Y26" s="115"/>
      <c r="Z26" s="115"/>
      <c r="AA26" s="115"/>
    </row>
    <row r="27" spans="1:27" ht="12.75">
      <c r="A27" s="31" t="s">
        <v>44</v>
      </c>
      <c r="B27" s="32"/>
      <c r="C27" s="14"/>
      <c r="D27" s="66">
        <f t="shared" si="1"/>
        <v>1021.4275</v>
      </c>
      <c r="E27" s="67">
        <v>0.1</v>
      </c>
      <c r="F27" s="38">
        <f aca="true" t="shared" si="2" ref="F27:F36">ROUND(D27*E27,2)</f>
        <v>102.14</v>
      </c>
      <c r="G27" s="67">
        <v>0.0685</v>
      </c>
      <c r="H27" s="68">
        <f t="shared" si="0"/>
        <v>69.96778375000001</v>
      </c>
      <c r="J27" s="6" t="s">
        <v>45</v>
      </c>
      <c r="L27" s="72"/>
      <c r="M27" s="111"/>
      <c r="N27" s="111"/>
      <c r="O27" s="111"/>
      <c r="P27" s="111"/>
      <c r="Q27" s="111"/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27" ht="13.5" thickBot="1">
      <c r="A28" s="31" t="s">
        <v>46</v>
      </c>
      <c r="B28" s="32"/>
      <c r="C28" s="14"/>
      <c r="D28" s="66">
        <f t="shared" si="1"/>
        <v>1021.4275</v>
      </c>
      <c r="E28" s="67">
        <v>0.0375</v>
      </c>
      <c r="F28" s="38">
        <f t="shared" si="2"/>
        <v>38.3</v>
      </c>
      <c r="G28" s="67">
        <v>0.0375</v>
      </c>
      <c r="H28" s="68">
        <f t="shared" si="0"/>
        <v>38.30353125</v>
      </c>
      <c r="J28" s="60" t="s">
        <v>47</v>
      </c>
      <c r="K28" s="9"/>
      <c r="L28" s="10"/>
      <c r="M28" s="111"/>
      <c r="N28" s="111"/>
      <c r="O28" s="116"/>
      <c r="P28" s="111"/>
      <c r="Q28" s="111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27" ht="12.75">
      <c r="A29" s="31" t="s">
        <v>48</v>
      </c>
      <c r="B29" s="32"/>
      <c r="C29" s="14"/>
      <c r="D29" s="66">
        <f t="shared" si="1"/>
        <v>1021.4275</v>
      </c>
      <c r="E29" s="67">
        <v>0.04</v>
      </c>
      <c r="F29" s="38">
        <f t="shared" si="2"/>
        <v>40.86</v>
      </c>
      <c r="G29" s="67">
        <v>0.024</v>
      </c>
      <c r="H29" s="68">
        <f t="shared" si="0"/>
        <v>24.51426</v>
      </c>
      <c r="M29" s="111"/>
      <c r="N29" s="111"/>
      <c r="O29" s="111"/>
      <c r="P29" s="111"/>
      <c r="Q29" s="111"/>
      <c r="R29" s="115"/>
      <c r="S29" s="115"/>
      <c r="T29" s="115"/>
      <c r="U29" s="115"/>
      <c r="V29" s="115"/>
      <c r="W29" s="115"/>
      <c r="X29" s="115"/>
      <c r="Y29" s="115"/>
      <c r="Z29" s="115"/>
      <c r="AA29" s="115"/>
    </row>
    <row r="30" spans="1:27" ht="12.75">
      <c r="A30" s="31" t="s">
        <v>49</v>
      </c>
      <c r="B30" s="32"/>
      <c r="C30" s="14"/>
      <c r="D30" s="66">
        <f t="shared" si="1"/>
        <v>1021.4275</v>
      </c>
      <c r="E30" s="67">
        <v>0.012</v>
      </c>
      <c r="F30" s="38">
        <f t="shared" si="2"/>
        <v>12.26</v>
      </c>
      <c r="G30" s="67">
        <v>0.008</v>
      </c>
      <c r="H30" s="68">
        <f t="shared" si="0"/>
        <v>8.17142</v>
      </c>
      <c r="M30" s="111"/>
      <c r="N30" s="111"/>
      <c r="O30" s="116"/>
      <c r="P30" s="111"/>
      <c r="Q30" s="111"/>
      <c r="R30" s="115"/>
      <c r="S30" s="115"/>
      <c r="T30" s="115"/>
      <c r="U30" s="115"/>
      <c r="V30" s="115"/>
      <c r="W30" s="115"/>
      <c r="X30" s="115"/>
      <c r="Y30" s="115"/>
      <c r="Z30" s="115"/>
      <c r="AA30" s="115"/>
    </row>
    <row r="31" spans="1:27" ht="12.75">
      <c r="A31" s="31" t="s">
        <v>50</v>
      </c>
      <c r="B31" s="14"/>
      <c r="C31" s="14"/>
      <c r="D31" s="66">
        <f t="shared" si="1"/>
        <v>1021.4275</v>
      </c>
      <c r="E31" s="67">
        <v>0.054</v>
      </c>
      <c r="F31" s="38">
        <f t="shared" si="2"/>
        <v>55.16</v>
      </c>
      <c r="G31" s="67"/>
      <c r="H31" s="68">
        <f t="shared" si="0"/>
        <v>0</v>
      </c>
      <c r="M31" s="111"/>
      <c r="N31" s="117"/>
      <c r="O31" s="116"/>
      <c r="P31" s="111"/>
      <c r="Q31" s="111"/>
      <c r="R31" s="115"/>
      <c r="S31" s="115"/>
      <c r="T31" s="115"/>
      <c r="U31" s="115"/>
      <c r="V31" s="115"/>
      <c r="W31" s="115"/>
      <c r="X31" s="115"/>
      <c r="Y31" s="115"/>
      <c r="Z31" s="115"/>
      <c r="AA31" s="115"/>
    </row>
    <row r="32" spans="1:27" ht="12.75">
      <c r="A32" s="31" t="s">
        <v>51</v>
      </c>
      <c r="B32" s="14"/>
      <c r="C32" s="14"/>
      <c r="D32" s="66">
        <f t="shared" si="1"/>
        <v>1021.4275</v>
      </c>
      <c r="E32" s="67">
        <v>0.021</v>
      </c>
      <c r="F32" s="38">
        <f t="shared" si="2"/>
        <v>21.45</v>
      </c>
      <c r="G32" s="67"/>
      <c r="H32" s="68">
        <f t="shared" si="0"/>
        <v>0</v>
      </c>
      <c r="M32" s="111"/>
      <c r="N32" s="111"/>
      <c r="O32" s="116"/>
      <c r="P32" s="111"/>
      <c r="Q32" s="111"/>
      <c r="R32" s="115"/>
      <c r="S32" s="115"/>
      <c r="T32" s="115"/>
      <c r="U32" s="115"/>
      <c r="V32" s="115"/>
      <c r="W32" s="115"/>
      <c r="X32" s="115"/>
      <c r="Y32" s="115"/>
      <c r="Z32" s="115"/>
      <c r="AA32" s="115"/>
    </row>
    <row r="33" spans="1:27" ht="12.75">
      <c r="A33" s="31" t="s">
        <v>52</v>
      </c>
      <c r="B33" s="14"/>
      <c r="C33" s="14"/>
      <c r="D33" s="66">
        <f t="shared" si="1"/>
        <v>1021.4275</v>
      </c>
      <c r="E33" s="67">
        <v>0.001</v>
      </c>
      <c r="F33" s="38">
        <f t="shared" si="2"/>
        <v>1.02</v>
      </c>
      <c r="G33" s="67"/>
      <c r="H33" s="68">
        <f t="shared" si="0"/>
        <v>0</v>
      </c>
      <c r="M33" s="111"/>
      <c r="N33" s="111"/>
      <c r="O33" s="116"/>
      <c r="P33" s="111"/>
      <c r="Q33" s="111"/>
      <c r="R33" s="115"/>
      <c r="S33" s="115"/>
      <c r="T33" s="115"/>
      <c r="U33" s="115"/>
      <c r="V33" s="115"/>
      <c r="W33" s="115"/>
      <c r="X33" s="115"/>
      <c r="Y33" s="115"/>
      <c r="Z33" s="115"/>
      <c r="AA33" s="115"/>
    </row>
    <row r="34" spans="1:27" ht="12.75">
      <c r="A34" s="31" t="s">
        <v>53</v>
      </c>
      <c r="B34" s="32"/>
      <c r="C34" s="14"/>
      <c r="D34" s="66">
        <f t="shared" si="1"/>
        <v>1021.4275</v>
      </c>
      <c r="E34" s="67">
        <v>0.0081</v>
      </c>
      <c r="F34" s="38">
        <f t="shared" si="2"/>
        <v>8.27</v>
      </c>
      <c r="G34" s="67">
        <v>0.007</v>
      </c>
      <c r="H34" s="68">
        <f t="shared" si="0"/>
        <v>7.149992500000001</v>
      </c>
      <c r="M34" s="111"/>
      <c r="N34" s="111"/>
      <c r="O34" s="116"/>
      <c r="P34" s="111"/>
      <c r="Q34" s="111"/>
      <c r="R34" s="115"/>
      <c r="S34" s="115"/>
      <c r="T34" s="115"/>
      <c r="U34" s="115"/>
      <c r="V34" s="115"/>
      <c r="W34" s="115"/>
      <c r="X34" s="115"/>
      <c r="Y34" s="115"/>
      <c r="Z34" s="115"/>
      <c r="AA34" s="115"/>
    </row>
    <row r="35" spans="1:27" ht="12.75">
      <c r="A35" s="31" t="s">
        <v>54</v>
      </c>
      <c r="B35" s="14"/>
      <c r="C35" s="14"/>
      <c r="D35" s="66">
        <f>$H$21</f>
        <v>1021.4275</v>
      </c>
      <c r="E35" s="67">
        <v>0.0025</v>
      </c>
      <c r="F35" s="38">
        <f t="shared" si="2"/>
        <v>2.55</v>
      </c>
      <c r="G35" s="67"/>
      <c r="H35" s="68"/>
      <c r="M35" s="111"/>
      <c r="N35" s="111"/>
      <c r="O35" s="116"/>
      <c r="P35" s="111"/>
      <c r="Q35" s="111"/>
      <c r="R35" s="115"/>
      <c r="S35" s="115"/>
      <c r="T35" s="115"/>
      <c r="U35" s="115"/>
      <c r="V35" s="115"/>
      <c r="W35" s="115"/>
      <c r="X35" s="115"/>
      <c r="Y35" s="115"/>
      <c r="Z35" s="115"/>
      <c r="AA35" s="115"/>
    </row>
    <row r="36" spans="1:27" ht="12.75">
      <c r="A36" s="31" t="s">
        <v>55</v>
      </c>
      <c r="B36" s="14"/>
      <c r="C36" s="14"/>
      <c r="D36" s="66">
        <f>$H$21</f>
        <v>1021.4275</v>
      </c>
      <c r="E36" s="67">
        <v>0.003</v>
      </c>
      <c r="F36" s="38">
        <f t="shared" si="2"/>
        <v>3.06</v>
      </c>
      <c r="G36" s="67"/>
      <c r="H36" s="68"/>
      <c r="I36" s="73"/>
      <c r="M36" s="111"/>
      <c r="N36" s="111"/>
      <c r="O36" s="111"/>
      <c r="P36" s="111"/>
      <c r="Q36" s="111"/>
      <c r="R36" s="115"/>
      <c r="S36" s="115"/>
      <c r="T36" s="115"/>
      <c r="U36" s="115"/>
      <c r="V36" s="115"/>
      <c r="W36" s="115"/>
      <c r="X36" s="115"/>
      <c r="Y36" s="115"/>
      <c r="Z36" s="115"/>
      <c r="AA36" s="115"/>
    </row>
    <row r="37" spans="1:27" ht="12.75">
      <c r="A37" s="61" t="s">
        <v>56</v>
      </c>
      <c r="B37" s="62"/>
      <c r="C37" s="14"/>
      <c r="D37" s="66">
        <f>$H$21</f>
        <v>1021.4275</v>
      </c>
      <c r="E37" s="67"/>
      <c r="F37" s="74">
        <f>(SUM(F26:F36))</f>
        <v>415.81</v>
      </c>
      <c r="G37" s="67"/>
      <c r="H37" s="75">
        <f>SUM(H24:H34)</f>
        <v>236.05189525000003</v>
      </c>
      <c r="J37" s="69"/>
      <c r="L37" s="76"/>
      <c r="M37" s="111"/>
      <c r="N37" s="111"/>
      <c r="O37" s="118"/>
      <c r="P37" s="111"/>
      <c r="Q37" s="111"/>
      <c r="R37" s="115"/>
      <c r="S37" s="115"/>
      <c r="T37" s="115"/>
      <c r="U37" s="115"/>
      <c r="V37" s="115"/>
      <c r="W37" s="115"/>
      <c r="X37" s="115"/>
      <c r="Y37" s="115"/>
      <c r="Z37" s="115"/>
      <c r="AA37" s="115"/>
    </row>
    <row r="38" spans="1:27" ht="12.75">
      <c r="A38" s="77" t="s">
        <v>71</v>
      </c>
      <c r="B38" s="58"/>
      <c r="C38" s="57"/>
      <c r="D38" s="57"/>
      <c r="E38" s="78"/>
      <c r="F38" s="79"/>
      <c r="G38" s="79"/>
      <c r="H38" s="80">
        <f>H21-H37</f>
        <v>785.37560475</v>
      </c>
      <c r="J38" s="81" t="s">
        <v>57</v>
      </c>
      <c r="M38" s="111"/>
      <c r="N38" s="111"/>
      <c r="O38" s="111"/>
      <c r="P38" s="111"/>
      <c r="Q38" s="111"/>
      <c r="R38" s="115"/>
      <c r="S38" s="115"/>
      <c r="T38" s="115"/>
      <c r="U38" s="115"/>
      <c r="V38" s="115"/>
      <c r="W38" s="115"/>
      <c r="X38" s="115"/>
      <c r="Y38" s="115"/>
      <c r="Z38" s="115"/>
      <c r="AA38" s="115"/>
    </row>
    <row r="39" spans="1:27" ht="12.75">
      <c r="A39" s="77" t="s">
        <v>58</v>
      </c>
      <c r="B39" s="58"/>
      <c r="C39" s="57"/>
      <c r="D39" s="82"/>
      <c r="E39" s="83"/>
      <c r="F39" s="79"/>
      <c r="G39" s="79"/>
      <c r="H39" s="80">
        <f>H38+H25</f>
        <v>814.47862779375</v>
      </c>
      <c r="I39" s="84"/>
      <c r="M39" s="115"/>
      <c r="N39" s="111"/>
      <c r="O39" s="111"/>
      <c r="P39" s="111"/>
      <c r="Q39" s="111"/>
      <c r="R39" s="115"/>
      <c r="S39" s="115"/>
      <c r="T39" s="115"/>
      <c r="U39" s="115"/>
      <c r="V39" s="115"/>
      <c r="W39" s="115"/>
      <c r="X39" s="115"/>
      <c r="Y39" s="115"/>
      <c r="Z39" s="115"/>
      <c r="AA39" s="115"/>
    </row>
    <row r="40" spans="1:27" ht="12.75">
      <c r="A40" s="85" t="s">
        <v>59</v>
      </c>
      <c r="B40" s="86"/>
      <c r="C40" s="29"/>
      <c r="D40" s="29"/>
      <c r="E40" s="87"/>
      <c r="F40" s="88"/>
      <c r="G40" s="38"/>
      <c r="H40" s="89"/>
      <c r="I40" s="73"/>
      <c r="J40" s="1" t="s">
        <v>60</v>
      </c>
      <c r="M40" s="115"/>
      <c r="N40" s="111"/>
      <c r="O40" s="111"/>
      <c r="P40" s="111"/>
      <c r="Q40" s="111"/>
      <c r="R40" s="115"/>
      <c r="S40" s="115"/>
      <c r="T40" s="115"/>
      <c r="U40" s="115"/>
      <c r="V40" s="115"/>
      <c r="W40" s="115"/>
      <c r="X40" s="115"/>
      <c r="Y40" s="115"/>
      <c r="Z40" s="115"/>
      <c r="AA40" s="115"/>
    </row>
    <row r="41" spans="1:27" ht="13.5" thickBot="1">
      <c r="A41" s="31" t="s">
        <v>61</v>
      </c>
      <c r="B41" s="32"/>
      <c r="C41" s="14"/>
      <c r="D41" s="14"/>
      <c r="E41" s="38"/>
      <c r="F41" s="68"/>
      <c r="G41" s="38"/>
      <c r="H41" s="89"/>
      <c r="J41" s="1" t="s">
        <v>62</v>
      </c>
      <c r="M41" s="115"/>
      <c r="N41" s="111"/>
      <c r="O41" s="111"/>
      <c r="P41" s="111"/>
      <c r="Q41" s="111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ht="12.75">
      <c r="A42" s="90"/>
      <c r="B42" s="32"/>
      <c r="C42" s="14"/>
      <c r="D42" s="14"/>
      <c r="E42" s="38"/>
      <c r="F42" s="68"/>
      <c r="G42" s="38"/>
      <c r="H42" s="89"/>
      <c r="J42" s="24" t="s">
        <v>63</v>
      </c>
      <c r="K42" s="71"/>
      <c r="L42" s="54"/>
      <c r="M42" s="115"/>
      <c r="N42" s="111"/>
      <c r="O42" s="111"/>
      <c r="P42" s="111"/>
      <c r="Q42" s="111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ht="13.5" thickBot="1">
      <c r="A43" s="91"/>
      <c r="B43" s="92"/>
      <c r="C43" s="93"/>
      <c r="D43" s="93"/>
      <c r="E43" s="94"/>
      <c r="F43" s="94"/>
      <c r="G43" s="95"/>
      <c r="H43" s="96"/>
      <c r="J43" s="60" t="s">
        <v>64</v>
      </c>
      <c r="K43" s="9"/>
      <c r="L43" s="10"/>
      <c r="M43" s="115"/>
      <c r="N43" s="111"/>
      <c r="O43" s="111"/>
      <c r="P43" s="111"/>
      <c r="Q43" s="111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ht="12.75">
      <c r="A44" s="77" t="s">
        <v>65</v>
      </c>
      <c r="B44" s="58"/>
      <c r="C44" s="57"/>
      <c r="D44" s="57"/>
      <c r="E44" s="82"/>
      <c r="F44" s="58"/>
      <c r="G44" s="58"/>
      <c r="H44" s="97">
        <f>H38+H40+H41+H42</f>
        <v>785.37560475</v>
      </c>
      <c r="J44" s="2" t="s">
        <v>66</v>
      </c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</row>
    <row r="45" spans="1:27" ht="12.75">
      <c r="A45" s="98" t="s">
        <v>67</v>
      </c>
      <c r="B45" s="99"/>
      <c r="C45" s="136"/>
      <c r="D45" s="136"/>
      <c r="E45" s="136"/>
      <c r="F45" s="136"/>
      <c r="G45" s="136"/>
      <c r="H45" s="137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ht="12.75">
      <c r="A46" s="11" t="s">
        <v>11</v>
      </c>
      <c r="B46" s="125"/>
      <c r="C46" s="125"/>
      <c r="D46" s="125"/>
      <c r="E46" s="125"/>
      <c r="F46" s="125"/>
      <c r="G46" s="125"/>
      <c r="H46" s="126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ht="12.75">
      <c r="A47" s="11" t="s">
        <v>68</v>
      </c>
      <c r="B47" s="100"/>
      <c r="C47" s="19"/>
      <c r="D47" s="19"/>
      <c r="E47" s="125"/>
      <c r="F47" s="125"/>
      <c r="G47" s="125"/>
      <c r="H47" s="126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ht="12.75">
      <c r="A48" s="101" t="s">
        <v>69</v>
      </c>
      <c r="B48" s="102"/>
      <c r="C48" s="130"/>
      <c r="D48" s="130"/>
      <c r="E48" s="130"/>
      <c r="F48" s="130"/>
      <c r="G48" s="130"/>
      <c r="H48" s="131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ht="12.75">
      <c r="A49" s="32"/>
      <c r="B49" s="14"/>
      <c r="C49" s="14"/>
      <c r="D49" s="14"/>
      <c r="E49" s="14"/>
      <c r="F49" s="14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 ht="12.75">
      <c r="A50" s="103" t="s">
        <v>70</v>
      </c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</row>
  </sheetData>
  <sheetProtection sheet="1"/>
  <mergeCells count="21">
    <mergeCell ref="B46:H46"/>
    <mergeCell ref="E47:H47"/>
    <mergeCell ref="C48:H48"/>
    <mergeCell ref="C14:D14"/>
    <mergeCell ref="F14:H14"/>
    <mergeCell ref="D15:F15"/>
    <mergeCell ref="E22:F22"/>
    <mergeCell ref="G22:H22"/>
    <mergeCell ref="C45:H45"/>
    <mergeCell ref="B8:H8"/>
    <mergeCell ref="B9:H9"/>
    <mergeCell ref="B10:H10"/>
    <mergeCell ref="B12:E12"/>
    <mergeCell ref="C13:E13"/>
    <mergeCell ref="G13:H13"/>
    <mergeCell ref="A2:H2"/>
    <mergeCell ref="A3:H3"/>
    <mergeCell ref="A5:H5"/>
    <mergeCell ref="A6:H6"/>
    <mergeCell ref="B7:C7"/>
    <mergeCell ref="E7:G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Valérie Duez Ruff</cp:lastModifiedBy>
  <cp:lastPrinted>2011-11-30T10:40:41Z</cp:lastPrinted>
  <dcterms:created xsi:type="dcterms:W3CDTF">2010-09-21T10:00:23Z</dcterms:created>
  <dcterms:modified xsi:type="dcterms:W3CDTF">2013-02-04T21:22:45Z</dcterms:modified>
  <cp:category/>
  <cp:version/>
  <cp:contentType/>
  <cp:contentStatus/>
</cp:coreProperties>
</file>