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EST Fiche" sheetId="1" r:id="rId1"/>
  </sheets>
  <definedNames>
    <definedName name="_xlnm.Print_Titles" localSheetId="0">'EST Fiche'!$1:$4</definedName>
  </definedNames>
  <calcPr fullCalcOnLoad="1"/>
</workbook>
</file>

<file path=xl/sharedStrings.xml><?xml version="1.0" encoding="utf-8"?>
<sst xmlns="http://schemas.openxmlformats.org/spreadsheetml/2006/main" count="173" uniqueCount="100">
  <si>
    <t>N°</t>
  </si>
  <si>
    <t>POSTE</t>
  </si>
  <si>
    <t>QP</t>
  </si>
  <si>
    <t>U</t>
  </si>
  <si>
    <t>PU</t>
  </si>
  <si>
    <t>TOTAL</t>
  </si>
  <si>
    <t>MENUISERIES EXTERIEURES</t>
  </si>
  <si>
    <t>TVA</t>
  </si>
  <si>
    <t>ABORDS</t>
  </si>
  <si>
    <t>TOTAL HTVA</t>
  </si>
  <si>
    <t>ESTIMATION</t>
  </si>
  <si>
    <t>PART COMMUNALE</t>
  </si>
  <si>
    <t>110</t>
  </si>
  <si>
    <t>120</t>
  </si>
  <si>
    <t>130</t>
  </si>
  <si>
    <t>190</t>
  </si>
  <si>
    <t>Euros</t>
  </si>
  <si>
    <t>GROS-ŒUVRE &amp; PARACHEVEMENTS</t>
  </si>
  <si>
    <t>TECHNIQUES SPECIALES</t>
  </si>
  <si>
    <t>TOTAL TVAC</t>
  </si>
  <si>
    <t>CALCUL DES FRAIS</t>
  </si>
  <si>
    <t>REPARTITION</t>
  </si>
  <si>
    <t>110-TRAVAUX PREPARATOIRES</t>
  </si>
  <si>
    <t>Installation de chantier</t>
  </si>
  <si>
    <t>112-TERRASSEMENTS</t>
  </si>
  <si>
    <t>Terrassements avec évacuation</t>
  </si>
  <si>
    <t>113-SOLS</t>
  </si>
  <si>
    <t>114-EGOUTTAGE</t>
  </si>
  <si>
    <t>Installation complète</t>
  </si>
  <si>
    <t>115-MURS</t>
  </si>
  <si>
    <t>Murs de fondations</t>
  </si>
  <si>
    <t>116-PLAFONDS</t>
  </si>
  <si>
    <t>119-TOITURE</t>
  </si>
  <si>
    <t/>
  </si>
  <si>
    <t>Fft.</t>
  </si>
  <si>
    <t>RECAPITULATIF</t>
  </si>
  <si>
    <t>Toitures plate</t>
  </si>
  <si>
    <t>Toitures à versant</t>
  </si>
  <si>
    <t>Plafond en bois sur voligeage</t>
  </si>
  <si>
    <t>PART DEVELOPPEMENT RURAL</t>
  </si>
  <si>
    <t>Panneau de chantier</t>
  </si>
  <si>
    <t>pce</t>
  </si>
  <si>
    <t>Ventilation</t>
  </si>
  <si>
    <t>Sanitaire</t>
  </si>
  <si>
    <t>m²</t>
  </si>
  <si>
    <t>117-STRUCTURE METALLIQUE</t>
  </si>
  <si>
    <t>Sous-total GROS-ŒUVRE &amp; PARACHEVEMENTS</t>
  </si>
  <si>
    <t>Sous-total MENUISERIES EXTERIEURES</t>
  </si>
  <si>
    <t>Sous-total TECHNIQUES SPECIALES</t>
  </si>
  <si>
    <t>Sous-total ABORDS</t>
  </si>
  <si>
    <t>m³</t>
  </si>
  <si>
    <t>Honoraires</t>
  </si>
  <si>
    <t>Régies</t>
  </si>
  <si>
    <t>Coordinateur Sécurité-Santé</t>
  </si>
  <si>
    <t>PCDR de Chiny</t>
  </si>
  <si>
    <t>Atelier rural à Izel</t>
  </si>
  <si>
    <t>Estimation Fiche</t>
  </si>
  <si>
    <t>50cm (dalle sur sol), 80cm (vides ventilés)</t>
  </si>
  <si>
    <t>Châssis en PVC</t>
  </si>
  <si>
    <t>Lutte contre l'incendie</t>
  </si>
  <si>
    <t>Y compris carrelage, chape, isolation, hourdis</t>
  </si>
  <si>
    <t>176-MENUISERIES INTERIEURES</t>
  </si>
  <si>
    <t>Y compris : appareils et canalisations</t>
  </si>
  <si>
    <t>Y compris : chaufferie, canalisations, corps de chauffe, regulation</t>
  </si>
  <si>
    <t>Portique et ferme de structure</t>
  </si>
  <si>
    <t>Y compris : contreventement</t>
  </si>
  <si>
    <t>Y compris : structure métallique + isolation + couverture zinc</t>
  </si>
  <si>
    <t>Revêtement hydrocarboné</t>
  </si>
  <si>
    <t>m</t>
  </si>
  <si>
    <t>Y compris : sous-couche et enrobé</t>
  </si>
  <si>
    <t>Eclairage</t>
  </si>
  <si>
    <t>Plantations</t>
  </si>
  <si>
    <t>Y compris : semelle de fondation</t>
  </si>
  <si>
    <t>Y compris : seuils</t>
  </si>
  <si>
    <t>Y compris : tableaux, cablage, appareils, réception</t>
  </si>
  <si>
    <t>Eléments linéaires</t>
  </si>
  <si>
    <t>ACQUISITION DES TERRAINS</t>
  </si>
  <si>
    <t>100</t>
  </si>
  <si>
    <t>Hors acquisition terrain</t>
  </si>
  <si>
    <t>Soit hors abords et acquisition</t>
  </si>
  <si>
    <t>Architecte et ingénieur</t>
  </si>
  <si>
    <t>(ingénieur pour techniques spéciales et stabilité)</t>
  </si>
  <si>
    <t>Dalle bureau</t>
  </si>
  <si>
    <t>Réseau collectif</t>
  </si>
  <si>
    <t>Cloisons</t>
  </si>
  <si>
    <t>Maçonnerie + bardage bois</t>
  </si>
  <si>
    <t>Y compris : isolation</t>
  </si>
  <si>
    <t>Panneau sandwich</t>
  </si>
  <si>
    <t>Portes et portes Rf</t>
  </si>
  <si>
    <t>Portes sectionnelles</t>
  </si>
  <si>
    <t>Dalle+béton de pente+isolant+étanchéité</t>
  </si>
  <si>
    <t>Y compris zingueries,couvres-murs,…</t>
  </si>
  <si>
    <t>Chauffage bureau</t>
  </si>
  <si>
    <t>Chauffage atelier</t>
  </si>
  <si>
    <t>Dalle atelier</t>
  </si>
  <si>
    <t>Simple flux dans bureaux</t>
  </si>
  <si>
    <t>Electricité atelier</t>
  </si>
  <si>
    <t>Electricité bureau</t>
  </si>
  <si>
    <t>Pelouse</t>
  </si>
  <si>
    <t>Sous-total ACQUISITION DES TERRAINS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</si>
</sst>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2" fillId="7" borderId="1" applyNumberFormat="0" applyAlignment="0" applyProtection="0"/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15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17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9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9" fontId="2" fillId="0" borderId="11" xfId="0" applyNumberFormat="1" applyFont="1" applyBorder="1" applyAlignment="1" applyProtection="1">
      <alignment horizontal="center"/>
      <protection/>
    </xf>
    <xf numFmtId="9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3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13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 vertical="top"/>
    </xf>
    <xf numFmtId="3" fontId="2" fillId="0" borderId="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SheetLayoutView="90" zoomScalePageLayoutView="85" workbookViewId="0" topLeftCell="A1">
      <selection activeCell="H16" sqref="H16"/>
    </sheetView>
  </sheetViews>
  <sheetFormatPr defaultColWidth="11.421875" defaultRowHeight="12.75"/>
  <cols>
    <col min="1" max="1" width="6.57421875" style="1" customWidth="1"/>
    <col min="2" max="2" width="57.421875" style="1" bestFit="1" customWidth="1"/>
    <col min="3" max="3" width="6.7109375" style="2" customWidth="1"/>
    <col min="4" max="4" width="6.57421875" style="2" customWidth="1"/>
    <col min="5" max="5" width="9.7109375" style="1" customWidth="1"/>
    <col min="6" max="6" width="12.00390625" style="1" customWidth="1"/>
    <col min="7" max="7" width="11.00390625" style="1" customWidth="1"/>
    <col min="8" max="8" width="28.140625" style="1" customWidth="1"/>
    <col min="9" max="16384" width="11.421875" style="1" customWidth="1"/>
  </cols>
  <sheetData>
    <row r="1" ht="15" customHeight="1">
      <c r="B1" s="11" t="s">
        <v>54</v>
      </c>
    </row>
    <row r="2" ht="15" customHeight="1">
      <c r="B2" s="11" t="s">
        <v>55</v>
      </c>
    </row>
    <row r="3" ht="15" customHeight="1">
      <c r="B3" s="11" t="s">
        <v>56</v>
      </c>
    </row>
    <row r="5" spans="1:6" ht="12.75">
      <c r="A5" s="5"/>
      <c r="B5" s="6"/>
      <c r="C5" s="75" t="s">
        <v>10</v>
      </c>
      <c r="D5" s="75"/>
      <c r="E5" s="75"/>
      <c r="F5" s="75"/>
    </row>
    <row r="6" spans="1:6" ht="12.75">
      <c r="A6" s="5"/>
      <c r="B6" s="3"/>
      <c r="C6" s="1"/>
      <c r="F6" s="10"/>
    </row>
    <row r="7" spans="1:8" ht="15" customHeight="1">
      <c r="A7" s="5" t="s">
        <v>0</v>
      </c>
      <c r="B7" s="6" t="s">
        <v>1</v>
      </c>
      <c r="C7" s="6" t="s">
        <v>2</v>
      </c>
      <c r="D7" s="4" t="s">
        <v>3</v>
      </c>
      <c r="E7" s="4" t="s">
        <v>4</v>
      </c>
      <c r="F7" s="6" t="s">
        <v>5</v>
      </c>
      <c r="H7" s="11"/>
    </row>
    <row r="8" spans="1:8" ht="15" customHeight="1">
      <c r="A8" s="5"/>
      <c r="B8" s="6"/>
      <c r="C8" s="6"/>
      <c r="D8" s="4"/>
      <c r="E8" s="4"/>
      <c r="F8" s="6"/>
      <c r="H8" s="11"/>
    </row>
    <row r="9" spans="1:8" ht="15" customHeight="1">
      <c r="A9" s="5" t="s">
        <v>77</v>
      </c>
      <c r="B9" s="12" t="s">
        <v>76</v>
      </c>
      <c r="C9" s="1">
        <v>1</v>
      </c>
      <c r="D9" s="1" t="s">
        <v>34</v>
      </c>
      <c r="E9" s="9">
        <v>25000</v>
      </c>
      <c r="F9" s="76">
        <f>C9*E9</f>
        <v>25000</v>
      </c>
      <c r="H9" s="11"/>
    </row>
    <row r="10" spans="1:7" ht="12.75">
      <c r="A10" s="5"/>
      <c r="B10" s="40" t="s">
        <v>99</v>
      </c>
      <c r="C10" s="21"/>
      <c r="D10" s="21"/>
      <c r="E10" s="42"/>
      <c r="F10" s="41"/>
      <c r="G10" s="42">
        <v>25000</v>
      </c>
    </row>
    <row r="11" spans="1:6" ht="15" customHeight="1">
      <c r="A11" s="5"/>
      <c r="B11" s="6"/>
      <c r="C11" s="6"/>
      <c r="D11" s="4"/>
      <c r="E11" s="4"/>
      <c r="F11" s="6"/>
    </row>
    <row r="12" spans="1:6" ht="15" customHeight="1">
      <c r="A12" s="5" t="s">
        <v>12</v>
      </c>
      <c r="B12" s="12" t="s">
        <v>17</v>
      </c>
      <c r="C12" s="1" t="s">
        <v>33</v>
      </c>
      <c r="D12" s="1" t="s">
        <v>33</v>
      </c>
      <c r="E12" s="1" t="s">
        <v>33</v>
      </c>
      <c r="F12" s="34"/>
    </row>
    <row r="13" spans="1:6" ht="15" customHeight="1">
      <c r="A13" s="5"/>
      <c r="B13" s="1" t="s">
        <v>22</v>
      </c>
      <c r="D13" s="1" t="s">
        <v>33</v>
      </c>
      <c r="E13" s="1" t="s">
        <v>33</v>
      </c>
      <c r="F13" s="34"/>
    </row>
    <row r="14" spans="1:6" ht="15" customHeight="1">
      <c r="A14" s="5"/>
      <c r="B14" s="1" t="s">
        <v>23</v>
      </c>
      <c r="C14" s="1">
        <v>1</v>
      </c>
      <c r="D14" s="1" t="s">
        <v>34</v>
      </c>
      <c r="E14" s="9">
        <v>2500</v>
      </c>
      <c r="F14" s="34">
        <f>C14*E14</f>
        <v>2500</v>
      </c>
    </row>
    <row r="15" spans="1:6" ht="15" customHeight="1">
      <c r="A15" s="5"/>
      <c r="B15" s="1" t="s">
        <v>40</v>
      </c>
      <c r="C15" s="1">
        <v>1</v>
      </c>
      <c r="D15" s="1" t="s">
        <v>34</v>
      </c>
      <c r="E15" s="1">
        <v>550</v>
      </c>
      <c r="F15" s="34">
        <f>C15*E15</f>
        <v>550</v>
      </c>
    </row>
    <row r="16" spans="1:6" ht="15" customHeight="1">
      <c r="A16" s="5"/>
      <c r="B16" s="1" t="s">
        <v>24</v>
      </c>
      <c r="C16" s="1" t="s">
        <v>33</v>
      </c>
      <c r="D16" s="1" t="s">
        <v>33</v>
      </c>
      <c r="E16" s="9" t="s">
        <v>33</v>
      </c>
      <c r="F16" s="34"/>
    </row>
    <row r="17" spans="1:6" ht="15" customHeight="1">
      <c r="A17" s="5"/>
      <c r="B17" s="1" t="s">
        <v>25</v>
      </c>
      <c r="C17" s="1">
        <v>370</v>
      </c>
      <c r="D17" s="1" t="s">
        <v>50</v>
      </c>
      <c r="E17" s="9">
        <v>18</v>
      </c>
      <c r="F17" s="34">
        <f>C17*E17</f>
        <v>6660</v>
      </c>
    </row>
    <row r="18" spans="1:6" ht="15" customHeight="1">
      <c r="A18" s="5"/>
      <c r="B18" s="66" t="s">
        <v>57</v>
      </c>
      <c r="C18" s="1"/>
      <c r="D18" s="1"/>
      <c r="E18" s="9"/>
      <c r="F18" s="34"/>
    </row>
    <row r="19" spans="1:6" ht="15" customHeight="1">
      <c r="A19" s="5"/>
      <c r="B19" s="1" t="s">
        <v>26</v>
      </c>
      <c r="C19" s="1" t="s">
        <v>33</v>
      </c>
      <c r="D19" s="1" t="s">
        <v>33</v>
      </c>
      <c r="E19" s="9" t="s">
        <v>33</v>
      </c>
      <c r="F19" s="34"/>
    </row>
    <row r="20" spans="1:6" ht="15" customHeight="1">
      <c r="A20" s="5"/>
      <c r="B20" s="1" t="s">
        <v>94</v>
      </c>
      <c r="C20" s="1">
        <v>555</v>
      </c>
      <c r="D20" s="1" t="s">
        <v>44</v>
      </c>
      <c r="E20" s="9">
        <v>105</v>
      </c>
      <c r="F20" s="34">
        <f>C20*E20</f>
        <v>58275</v>
      </c>
    </row>
    <row r="21" spans="1:6" ht="15" customHeight="1">
      <c r="A21" s="5"/>
      <c r="B21" s="1" t="s">
        <v>82</v>
      </c>
      <c r="C21" s="1">
        <v>115</v>
      </c>
      <c r="D21" s="1" t="s">
        <v>44</v>
      </c>
      <c r="E21" s="9">
        <v>150</v>
      </c>
      <c r="F21" s="34">
        <f>C21*E21</f>
        <v>17250</v>
      </c>
    </row>
    <row r="22" spans="1:4" ht="15" customHeight="1">
      <c r="A22" s="5"/>
      <c r="B22" s="66" t="s">
        <v>60</v>
      </c>
      <c r="C22" s="1"/>
      <c r="D22" s="1"/>
    </row>
    <row r="23" spans="1:6" ht="15" customHeight="1">
      <c r="A23" s="5"/>
      <c r="B23" s="1" t="s">
        <v>27</v>
      </c>
      <c r="C23" s="1" t="s">
        <v>33</v>
      </c>
      <c r="D23" s="1" t="s">
        <v>33</v>
      </c>
      <c r="E23" s="9" t="s">
        <v>33</v>
      </c>
      <c r="F23" s="34"/>
    </row>
    <row r="24" spans="1:6" ht="15" customHeight="1">
      <c r="A24" s="5"/>
      <c r="B24" s="1" t="s">
        <v>28</v>
      </c>
      <c r="C24" s="1">
        <v>1</v>
      </c>
      <c r="D24" s="1" t="s">
        <v>34</v>
      </c>
      <c r="E24" s="9">
        <v>5000</v>
      </c>
      <c r="F24" s="34">
        <f>C24*E24</f>
        <v>5000</v>
      </c>
    </row>
    <row r="25" spans="1:6" ht="15" customHeight="1">
      <c r="A25" s="5"/>
      <c r="B25" s="66" t="s">
        <v>83</v>
      </c>
      <c r="C25" s="1"/>
      <c r="D25" s="1"/>
      <c r="E25" s="9"/>
      <c r="F25" s="34"/>
    </row>
    <row r="26" spans="1:6" ht="15" customHeight="1">
      <c r="A26" s="5"/>
      <c r="B26" s="1" t="s">
        <v>29</v>
      </c>
      <c r="C26" s="1" t="s">
        <v>33</v>
      </c>
      <c r="D26" s="1" t="s">
        <v>33</v>
      </c>
      <c r="E26" s="9" t="s">
        <v>33</v>
      </c>
      <c r="F26" s="34"/>
    </row>
    <row r="27" spans="1:6" ht="15" customHeight="1">
      <c r="A27" s="5"/>
      <c r="B27" s="1" t="s">
        <v>30</v>
      </c>
      <c r="C27" s="1">
        <v>10</v>
      </c>
      <c r="D27" s="1" t="s">
        <v>50</v>
      </c>
      <c r="E27" s="9">
        <v>290</v>
      </c>
      <c r="F27" s="34">
        <f>C27*E27</f>
        <v>2900</v>
      </c>
    </row>
    <row r="28" spans="1:6" ht="15" customHeight="1">
      <c r="A28" s="5"/>
      <c r="B28" s="66" t="s">
        <v>72</v>
      </c>
      <c r="C28" s="1"/>
      <c r="D28" s="1"/>
      <c r="E28" s="9"/>
      <c r="F28" s="34"/>
    </row>
    <row r="29" spans="1:6" ht="15" customHeight="1">
      <c r="A29" s="5"/>
      <c r="B29" s="1" t="s">
        <v>87</v>
      </c>
      <c r="C29" s="1">
        <v>550</v>
      </c>
      <c r="D29" s="1" t="s">
        <v>44</v>
      </c>
      <c r="E29" s="9">
        <v>175</v>
      </c>
      <c r="F29" s="34">
        <f>C29*E29</f>
        <v>96250</v>
      </c>
    </row>
    <row r="30" spans="1:4" ht="15" customHeight="1">
      <c r="A30" s="5"/>
      <c r="B30" s="66" t="s">
        <v>86</v>
      </c>
      <c r="C30" s="1"/>
      <c r="D30" s="1"/>
    </row>
    <row r="31" spans="1:256" ht="15" customHeight="1">
      <c r="A31" s="5"/>
      <c r="B31" s="1" t="s">
        <v>85</v>
      </c>
      <c r="C31" s="1">
        <v>100</v>
      </c>
      <c r="D31" s="1" t="s">
        <v>44</v>
      </c>
      <c r="E31" s="9">
        <v>145</v>
      </c>
      <c r="F31" s="34">
        <f>C31*E31</f>
        <v>14500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7" ht="15" customHeight="1">
      <c r="A32" s="66"/>
      <c r="B32" s="66" t="s">
        <v>86</v>
      </c>
      <c r="C32" s="66"/>
      <c r="D32" s="66"/>
      <c r="E32" s="66"/>
      <c r="F32" s="66"/>
      <c r="G32" s="66"/>
    </row>
    <row r="33" spans="1:6" ht="15" customHeight="1">
      <c r="A33" s="5"/>
      <c r="B33" s="1" t="s">
        <v>84</v>
      </c>
      <c r="C33" s="1">
        <v>136</v>
      </c>
      <c r="D33" s="1" t="s">
        <v>44</v>
      </c>
      <c r="E33" s="9">
        <v>90</v>
      </c>
      <c r="F33" s="34">
        <f>C33*E33</f>
        <v>12240</v>
      </c>
    </row>
    <row r="34" spans="1:6" ht="15" customHeight="1">
      <c r="A34" s="5"/>
      <c r="B34" s="1" t="s">
        <v>31</v>
      </c>
      <c r="C34" s="1" t="s">
        <v>33</v>
      </c>
      <c r="D34" s="1" t="s">
        <v>33</v>
      </c>
      <c r="E34" s="9" t="s">
        <v>33</v>
      </c>
      <c r="F34" s="34"/>
    </row>
    <row r="35" spans="1:6" ht="15" customHeight="1">
      <c r="A35" s="5"/>
      <c r="B35" s="1" t="s">
        <v>38</v>
      </c>
      <c r="C35" s="1">
        <v>100</v>
      </c>
      <c r="D35" s="1" t="s">
        <v>44</v>
      </c>
      <c r="E35" s="9">
        <v>50</v>
      </c>
      <c r="F35" s="34">
        <f>C35*E35</f>
        <v>5000</v>
      </c>
    </row>
    <row r="36" spans="1:6" ht="15" customHeight="1">
      <c r="A36" s="5"/>
      <c r="B36" s="1" t="s">
        <v>45</v>
      </c>
      <c r="C36" s="1"/>
      <c r="D36" s="1"/>
      <c r="E36" s="9"/>
      <c r="F36" s="34"/>
    </row>
    <row r="37" spans="1:6" ht="15" customHeight="1">
      <c r="A37" s="5"/>
      <c r="B37" s="1" t="s">
        <v>64</v>
      </c>
      <c r="C37" s="1">
        <v>6</v>
      </c>
      <c r="D37" s="1" t="s">
        <v>41</v>
      </c>
      <c r="E37" s="9">
        <v>900</v>
      </c>
      <c r="F37" s="34">
        <f>C37*E37</f>
        <v>5400</v>
      </c>
    </row>
    <row r="38" spans="1:6" ht="15" customHeight="1">
      <c r="A38" s="5"/>
      <c r="B38" s="66" t="s">
        <v>65</v>
      </c>
      <c r="C38" s="1"/>
      <c r="D38" s="1"/>
      <c r="E38" s="9"/>
      <c r="F38" s="34"/>
    </row>
    <row r="39" spans="1:6" ht="15" customHeight="1">
      <c r="A39" s="5"/>
      <c r="B39" s="1" t="s">
        <v>32</v>
      </c>
      <c r="C39" s="1" t="s">
        <v>33</v>
      </c>
      <c r="D39" s="1" t="s">
        <v>33</v>
      </c>
      <c r="E39" s="9"/>
      <c r="F39" s="34"/>
    </row>
    <row r="40" spans="1:6" ht="15" customHeight="1">
      <c r="A40" s="5"/>
      <c r="B40" s="1" t="s">
        <v>37</v>
      </c>
      <c r="C40" s="1">
        <v>620</v>
      </c>
      <c r="D40" s="1" t="s">
        <v>44</v>
      </c>
      <c r="E40" s="9">
        <v>185</v>
      </c>
      <c r="F40" s="34">
        <f>C40*E40</f>
        <v>114700</v>
      </c>
    </row>
    <row r="41" spans="1:6" ht="15" customHeight="1">
      <c r="A41" s="5"/>
      <c r="B41" s="66" t="s">
        <v>66</v>
      </c>
      <c r="C41" s="1"/>
      <c r="D41" s="1"/>
      <c r="E41" s="9"/>
      <c r="F41" s="34"/>
    </row>
    <row r="42" spans="1:6" ht="15" customHeight="1">
      <c r="A42" s="5"/>
      <c r="B42" s="1" t="s">
        <v>36</v>
      </c>
      <c r="C42" s="1">
        <v>115</v>
      </c>
      <c r="D42" s="1" t="s">
        <v>44</v>
      </c>
      <c r="E42" s="9">
        <v>245</v>
      </c>
      <c r="F42" s="34">
        <f>C42*E42</f>
        <v>28175</v>
      </c>
    </row>
    <row r="43" spans="1:6" ht="15" customHeight="1">
      <c r="A43" s="5"/>
      <c r="B43" s="74" t="s">
        <v>90</v>
      </c>
      <c r="C43" s="1"/>
      <c r="D43" s="1"/>
      <c r="E43" s="9"/>
      <c r="F43" s="34"/>
    </row>
    <row r="44" spans="1:6" ht="15.75" customHeight="1">
      <c r="A44" s="5"/>
      <c r="B44" s="74" t="s">
        <v>91</v>
      </c>
      <c r="C44" s="1"/>
      <c r="D44" s="1"/>
      <c r="E44" s="9"/>
      <c r="F44" s="34"/>
    </row>
    <row r="45" spans="1:6" ht="15.75" customHeight="1">
      <c r="A45" s="5"/>
      <c r="B45" s="1" t="s">
        <v>61</v>
      </c>
      <c r="C45" s="1"/>
      <c r="D45" s="1"/>
      <c r="E45" s="9"/>
      <c r="F45" s="34"/>
    </row>
    <row r="46" spans="1:6" ht="12.75">
      <c r="A46" s="5"/>
      <c r="B46" s="1" t="s">
        <v>88</v>
      </c>
      <c r="C46" s="1">
        <v>9</v>
      </c>
      <c r="D46" s="1" t="s">
        <v>41</v>
      </c>
      <c r="E46" s="9">
        <v>400</v>
      </c>
      <c r="F46" s="34">
        <f>C46*E46</f>
        <v>3600</v>
      </c>
    </row>
    <row r="47" spans="1:6" ht="15" customHeight="1">
      <c r="A47" s="5"/>
      <c r="C47" s="1"/>
      <c r="D47" s="1"/>
      <c r="E47" s="9"/>
      <c r="F47" s="34"/>
    </row>
    <row r="48" spans="1:7" ht="12.75">
      <c r="A48" s="5"/>
      <c r="B48" s="40" t="s">
        <v>46</v>
      </c>
      <c r="C48" s="21"/>
      <c r="D48" s="21"/>
      <c r="E48" s="42"/>
      <c r="F48" s="41"/>
      <c r="G48" s="42">
        <f>SUM(F14:F46)</f>
        <v>373000</v>
      </c>
    </row>
    <row r="49" spans="1:6" ht="15" customHeight="1">
      <c r="A49" s="5"/>
      <c r="C49" s="1"/>
      <c r="D49" s="1"/>
      <c r="E49" s="9"/>
      <c r="F49" s="34"/>
    </row>
    <row r="50" spans="1:6" ht="15" customHeight="1">
      <c r="A50" s="5" t="s">
        <v>13</v>
      </c>
      <c r="B50" s="3" t="s">
        <v>6</v>
      </c>
      <c r="C50" s="1" t="s">
        <v>33</v>
      </c>
      <c r="D50" s="34"/>
      <c r="E50" s="34"/>
      <c r="F50" s="34"/>
    </row>
    <row r="51" spans="1:6" ht="15" customHeight="1">
      <c r="A51" s="5"/>
      <c r="B51" s="1" t="s">
        <v>58</v>
      </c>
      <c r="C51" s="1">
        <v>11</v>
      </c>
      <c r="D51" s="1" t="s">
        <v>44</v>
      </c>
      <c r="E51" s="1">
        <v>500</v>
      </c>
      <c r="F51" s="34">
        <f>C51*E51</f>
        <v>5500</v>
      </c>
    </row>
    <row r="52" spans="1:6" ht="15" customHeight="1">
      <c r="A52" s="5"/>
      <c r="B52" s="66" t="s">
        <v>73</v>
      </c>
      <c r="C52" s="1"/>
      <c r="D52" s="1"/>
      <c r="F52" s="34"/>
    </row>
    <row r="53" spans="1:6" ht="12.75">
      <c r="A53" s="5"/>
      <c r="B53" s="1" t="s">
        <v>89</v>
      </c>
      <c r="C53" s="1">
        <v>2</v>
      </c>
      <c r="D53" s="1" t="s">
        <v>41</v>
      </c>
      <c r="E53" s="9">
        <v>2500</v>
      </c>
      <c r="F53" s="34">
        <f>C53*E53</f>
        <v>5000</v>
      </c>
    </row>
    <row r="54" spans="1:6" ht="15" customHeight="1">
      <c r="A54" s="5"/>
      <c r="C54" s="1"/>
      <c r="D54" s="1"/>
      <c r="F54" s="34"/>
    </row>
    <row r="55" spans="1:7" ht="12.75">
      <c r="A55" s="5"/>
      <c r="B55" s="43" t="s">
        <v>47</v>
      </c>
      <c r="C55" s="21"/>
      <c r="D55" s="21"/>
      <c r="E55" s="42"/>
      <c r="F55" s="41"/>
      <c r="G55" s="42">
        <f>SUM(F51:F53)</f>
        <v>10500</v>
      </c>
    </row>
    <row r="56" spans="1:6" ht="15" customHeight="1">
      <c r="A56" s="5"/>
      <c r="C56" s="1"/>
      <c r="D56" s="1"/>
      <c r="F56" s="34"/>
    </row>
    <row r="57" spans="1:6" ht="15" customHeight="1">
      <c r="A57" s="5" t="s">
        <v>14</v>
      </c>
      <c r="B57" s="11" t="s">
        <v>18</v>
      </c>
      <c r="C57" s="1" t="s">
        <v>33</v>
      </c>
      <c r="D57" s="1" t="s">
        <v>33</v>
      </c>
      <c r="E57" s="1" t="s">
        <v>33</v>
      </c>
      <c r="F57" s="34"/>
    </row>
    <row r="58" spans="1:6" ht="15" customHeight="1">
      <c r="A58" s="5"/>
      <c r="B58" s="1" t="s">
        <v>43</v>
      </c>
      <c r="C58" s="1">
        <v>5</v>
      </c>
      <c r="D58" s="1" t="s">
        <v>41</v>
      </c>
      <c r="E58" s="9">
        <v>1000</v>
      </c>
      <c r="F58" s="34">
        <f>C58*E58</f>
        <v>5000</v>
      </c>
    </row>
    <row r="59" spans="1:6" ht="15" customHeight="1">
      <c r="A59" s="5"/>
      <c r="B59" s="66" t="s">
        <v>62</v>
      </c>
      <c r="C59" s="1"/>
      <c r="D59" s="1"/>
      <c r="F59" s="34"/>
    </row>
    <row r="60" spans="1:6" ht="15" customHeight="1">
      <c r="A60" s="5"/>
      <c r="B60" s="1" t="s">
        <v>93</v>
      </c>
      <c r="C60" s="1">
        <v>555</v>
      </c>
      <c r="D60" s="1" t="s">
        <v>44</v>
      </c>
      <c r="E60" s="1">
        <v>50</v>
      </c>
      <c r="F60" s="34">
        <f>C60*E60</f>
        <v>27750</v>
      </c>
    </row>
    <row r="61" spans="1:6" ht="15" customHeight="1">
      <c r="A61" s="5"/>
      <c r="B61" s="1" t="s">
        <v>92</v>
      </c>
      <c r="C61" s="1">
        <v>115</v>
      </c>
      <c r="D61" s="1" t="s">
        <v>44</v>
      </c>
      <c r="E61" s="1">
        <v>150</v>
      </c>
      <c r="F61" s="34">
        <f>C61*E61</f>
        <v>17250</v>
      </c>
    </row>
    <row r="62" spans="1:6" ht="15" customHeight="1">
      <c r="A62" s="5"/>
      <c r="B62" s="66" t="s">
        <v>63</v>
      </c>
      <c r="C62" s="1"/>
      <c r="D62" s="1"/>
      <c r="F62" s="34"/>
    </row>
    <row r="63" spans="1:6" ht="15" customHeight="1">
      <c r="A63" s="5"/>
      <c r="B63" s="1" t="s">
        <v>42</v>
      </c>
      <c r="C63" s="1">
        <v>115</v>
      </c>
      <c r="D63" s="1" t="s">
        <v>44</v>
      </c>
      <c r="E63" s="1">
        <v>35</v>
      </c>
      <c r="F63" s="34">
        <f>C63*E63</f>
        <v>4025</v>
      </c>
    </row>
    <row r="64" spans="1:6" ht="15" customHeight="1">
      <c r="A64" s="5"/>
      <c r="B64" s="66" t="s">
        <v>95</v>
      </c>
      <c r="C64" s="1"/>
      <c r="D64" s="1"/>
      <c r="F64" s="34"/>
    </row>
    <row r="65" spans="1:6" ht="15" customHeight="1">
      <c r="A65" s="5"/>
      <c r="B65" s="1" t="s">
        <v>96</v>
      </c>
      <c r="C65" s="1">
        <v>555</v>
      </c>
      <c r="D65" s="1" t="s">
        <v>44</v>
      </c>
      <c r="E65" s="1">
        <v>45</v>
      </c>
      <c r="F65" s="34">
        <f>C65*E65</f>
        <v>24975</v>
      </c>
    </row>
    <row r="66" spans="1:6" ht="15" customHeight="1">
      <c r="A66" s="5"/>
      <c r="B66" s="1" t="s">
        <v>97</v>
      </c>
      <c r="C66" s="1">
        <v>115</v>
      </c>
      <c r="D66" s="1" t="s">
        <v>44</v>
      </c>
      <c r="E66" s="1">
        <v>125</v>
      </c>
      <c r="F66" s="34">
        <f>C66*E66</f>
        <v>14375</v>
      </c>
    </row>
    <row r="67" spans="1:6" ht="15" customHeight="1">
      <c r="A67" s="5"/>
      <c r="B67" s="66" t="s">
        <v>74</v>
      </c>
      <c r="C67" s="1"/>
      <c r="D67" s="1"/>
      <c r="F67" s="34"/>
    </row>
    <row r="68" spans="1:6" ht="12.75">
      <c r="A68" s="5"/>
      <c r="B68" s="7" t="s">
        <v>59</v>
      </c>
      <c r="C68" s="1">
        <v>670</v>
      </c>
      <c r="D68" s="1" t="s">
        <v>44</v>
      </c>
      <c r="E68" s="1">
        <v>12.5</v>
      </c>
      <c r="F68" s="34">
        <f>C68*E68</f>
        <v>8375</v>
      </c>
    </row>
    <row r="69" spans="1:6" ht="15" customHeight="1">
      <c r="A69" s="5"/>
      <c r="C69" s="1"/>
      <c r="D69" s="1"/>
      <c r="F69" s="34"/>
    </row>
    <row r="70" spans="1:7" ht="12.75">
      <c r="A70" s="5"/>
      <c r="B70" s="43" t="s">
        <v>48</v>
      </c>
      <c r="C70" s="21"/>
      <c r="D70" s="21"/>
      <c r="E70" s="42"/>
      <c r="F70" s="41"/>
      <c r="G70" s="42">
        <f>SUM(F58:F68)</f>
        <v>101750</v>
      </c>
    </row>
    <row r="71" spans="1:6" ht="15" customHeight="1">
      <c r="A71" s="5"/>
      <c r="C71" s="1"/>
      <c r="D71" s="1"/>
      <c r="F71" s="34"/>
    </row>
    <row r="72" spans="1:6" ht="15" customHeight="1">
      <c r="A72" s="5" t="s">
        <v>15</v>
      </c>
      <c r="B72" s="11" t="s">
        <v>8</v>
      </c>
      <c r="C72" s="1" t="s">
        <v>33</v>
      </c>
      <c r="D72" s="1" t="s">
        <v>33</v>
      </c>
      <c r="E72" s="1" t="s">
        <v>33</v>
      </c>
      <c r="F72" s="34"/>
    </row>
    <row r="73" spans="1:6" ht="15" customHeight="1">
      <c r="A73" s="5" t="s">
        <v>15</v>
      </c>
      <c r="B73" s="11" t="s">
        <v>8</v>
      </c>
      <c r="C73" s="1" t="s">
        <v>33</v>
      </c>
      <c r="D73" s="1" t="s">
        <v>33</v>
      </c>
      <c r="E73" s="1" t="s">
        <v>33</v>
      </c>
      <c r="F73" s="34"/>
    </row>
    <row r="74" spans="1:6" ht="15" customHeight="1">
      <c r="A74" s="5"/>
      <c r="B74" s="1" t="s">
        <v>67</v>
      </c>
      <c r="C74" s="1">
        <v>910</v>
      </c>
      <c r="D74" s="1" t="s">
        <v>44</v>
      </c>
      <c r="E74" s="1">
        <v>35</v>
      </c>
      <c r="F74" s="34">
        <f>C74*E74</f>
        <v>31850</v>
      </c>
    </row>
    <row r="75" spans="1:6" ht="15" customHeight="1">
      <c r="A75" s="5"/>
      <c r="B75" s="66" t="s">
        <v>69</v>
      </c>
      <c r="C75" s="1"/>
      <c r="D75" s="1"/>
      <c r="F75" s="34"/>
    </row>
    <row r="76" spans="1:6" ht="15" customHeight="1">
      <c r="A76" s="5"/>
      <c r="B76" s="1" t="s">
        <v>75</v>
      </c>
      <c r="C76" s="1">
        <v>74</v>
      </c>
      <c r="D76" s="1" t="s">
        <v>68</v>
      </c>
      <c r="E76" s="1">
        <v>45</v>
      </c>
      <c r="F76" s="34">
        <f>C76*E76</f>
        <v>3330</v>
      </c>
    </row>
    <row r="77" spans="1:6" ht="15" customHeight="1">
      <c r="A77" s="5"/>
      <c r="B77" s="1" t="s">
        <v>71</v>
      </c>
      <c r="C77" s="1">
        <v>5</v>
      </c>
      <c r="D77" s="1" t="s">
        <v>41</v>
      </c>
      <c r="E77" s="1">
        <v>450</v>
      </c>
      <c r="F77" s="34">
        <f>C77*E77</f>
        <v>2250</v>
      </c>
    </row>
    <row r="78" spans="1:6" ht="15" customHeight="1">
      <c r="A78" s="5"/>
      <c r="B78" s="1" t="s">
        <v>98</v>
      </c>
      <c r="C78" s="1">
        <v>1800</v>
      </c>
      <c r="D78" s="1" t="s">
        <v>44</v>
      </c>
      <c r="E78" s="1">
        <v>8</v>
      </c>
      <c r="F78" s="34">
        <f>C78*E78</f>
        <v>14400</v>
      </c>
    </row>
    <row r="79" spans="1:6" ht="12.75">
      <c r="A79" s="5"/>
      <c r="B79" s="1" t="s">
        <v>70</v>
      </c>
      <c r="C79" s="1">
        <v>2</v>
      </c>
      <c r="D79" s="1" t="s">
        <v>41</v>
      </c>
      <c r="E79" s="1">
        <v>1200</v>
      </c>
      <c r="F79" s="34">
        <f>C79*E79</f>
        <v>2400</v>
      </c>
    </row>
    <row r="80" ht="15" customHeight="1">
      <c r="A80" s="5"/>
    </row>
    <row r="81" spans="1:7" ht="15" customHeight="1">
      <c r="A81" s="5"/>
      <c r="B81" s="43" t="s">
        <v>49</v>
      </c>
      <c r="C81" s="21"/>
      <c r="D81" s="21"/>
      <c r="E81" s="42"/>
      <c r="F81" s="41"/>
      <c r="G81" s="42">
        <f>SUM(F73:F79)</f>
        <v>54230</v>
      </c>
    </row>
    <row r="82" spans="1:7" ht="12.75">
      <c r="A82" s="5"/>
      <c r="B82" s="46"/>
      <c r="C82" s="18"/>
      <c r="D82" s="18"/>
      <c r="E82" s="37"/>
      <c r="F82" s="67"/>
      <c r="G82" s="37"/>
    </row>
    <row r="83" spans="1:7" ht="15" customHeight="1">
      <c r="A83" s="5"/>
      <c r="B83" s="10"/>
      <c r="C83" s="1"/>
      <c r="D83" s="1"/>
      <c r="E83" s="9"/>
      <c r="F83" s="34"/>
      <c r="G83" s="9"/>
    </row>
    <row r="84" spans="1:6" ht="12.75">
      <c r="A84" s="5"/>
      <c r="B84" s="12"/>
      <c r="C84" s="75" t="s">
        <v>35</v>
      </c>
      <c r="D84" s="75"/>
      <c r="E84" s="75"/>
      <c r="F84" s="75"/>
    </row>
    <row r="85" spans="1:6" ht="12.75">
      <c r="A85" s="5"/>
      <c r="B85" s="12"/>
      <c r="C85" s="34"/>
      <c r="D85" s="34"/>
      <c r="E85" s="34"/>
      <c r="F85" s="34"/>
    </row>
    <row r="86" spans="1:7" ht="15" customHeight="1">
      <c r="A86" s="5" t="s">
        <v>77</v>
      </c>
      <c r="B86" s="12" t="s">
        <v>76</v>
      </c>
      <c r="C86" s="34"/>
      <c r="D86" s="34"/>
      <c r="E86" s="34"/>
      <c r="G86" s="76">
        <f>F9</f>
        <v>25000</v>
      </c>
    </row>
    <row r="87" spans="1:7" ht="15" customHeight="1">
      <c r="A87" s="5" t="s">
        <v>12</v>
      </c>
      <c r="B87" s="12" t="s">
        <v>17</v>
      </c>
      <c r="C87" s="34"/>
      <c r="D87" s="34"/>
      <c r="E87" s="34"/>
      <c r="G87" s="34">
        <f>G48</f>
        <v>373000</v>
      </c>
    </row>
    <row r="88" spans="1:7" ht="15" customHeight="1">
      <c r="A88" s="5" t="s">
        <v>13</v>
      </c>
      <c r="B88" s="3" t="s">
        <v>6</v>
      </c>
      <c r="G88" s="9">
        <f>G55</f>
        <v>10500</v>
      </c>
    </row>
    <row r="89" spans="1:7" ht="15" customHeight="1">
      <c r="A89" s="5" t="s">
        <v>14</v>
      </c>
      <c r="B89" s="11" t="s">
        <v>18</v>
      </c>
      <c r="C89" s="57"/>
      <c r="D89" s="28"/>
      <c r="E89" s="19"/>
      <c r="G89" s="30">
        <f>G70</f>
        <v>101750</v>
      </c>
    </row>
    <row r="90" spans="1:7" ht="12.75">
      <c r="A90" s="5" t="s">
        <v>15</v>
      </c>
      <c r="B90" s="11" t="s">
        <v>8</v>
      </c>
      <c r="C90" s="1"/>
      <c r="D90" s="7"/>
      <c r="E90" s="8"/>
      <c r="G90" s="24">
        <f>G81</f>
        <v>54230</v>
      </c>
    </row>
    <row r="91" spans="1:7" ht="15" customHeight="1">
      <c r="A91" s="13"/>
      <c r="C91" s="1"/>
      <c r="D91" s="7"/>
      <c r="E91" s="8"/>
      <c r="G91" s="24"/>
    </row>
    <row r="92" spans="1:7" ht="12.75">
      <c r="A92" s="13"/>
      <c r="B92" s="20" t="s">
        <v>9</v>
      </c>
      <c r="C92" s="21"/>
      <c r="D92" s="31"/>
      <c r="E92" s="58"/>
      <c r="F92" s="69"/>
      <c r="G92" s="27">
        <f>SUM(G86:G90)</f>
        <v>564480</v>
      </c>
    </row>
    <row r="93" spans="1:6" ht="15" customHeight="1">
      <c r="A93" s="13"/>
      <c r="B93" s="17"/>
      <c r="C93" s="18"/>
      <c r="D93" s="28"/>
      <c r="E93" s="19"/>
      <c r="F93" s="26"/>
    </row>
    <row r="94" spans="1:6" ht="15" customHeight="1">
      <c r="A94" s="13"/>
      <c r="B94" s="59" t="s">
        <v>79</v>
      </c>
      <c r="C94" s="60">
        <v>670</v>
      </c>
      <c r="D94" s="61" t="s">
        <v>44</v>
      </c>
      <c r="E94" s="62">
        <f>(G87+G88+G89)/C94</f>
        <v>724.2537313432836</v>
      </c>
      <c r="F94" s="63" t="s">
        <v>16</v>
      </c>
    </row>
    <row r="95" spans="1:6" ht="12.75">
      <c r="A95" s="13"/>
      <c r="B95" s="59"/>
      <c r="C95" s="60"/>
      <c r="D95" s="61"/>
      <c r="E95" s="62"/>
      <c r="F95" s="63"/>
    </row>
    <row r="96" spans="1:6" ht="15" customHeight="1">
      <c r="A96" s="13"/>
      <c r="B96" s="59"/>
      <c r="C96" s="60"/>
      <c r="D96" s="61"/>
      <c r="E96" s="62"/>
      <c r="F96" s="63"/>
    </row>
    <row r="97" spans="1:6" ht="12.75">
      <c r="A97" s="13"/>
      <c r="B97" s="59"/>
      <c r="C97" s="75" t="s">
        <v>20</v>
      </c>
      <c r="D97" s="75"/>
      <c r="E97" s="75"/>
      <c r="F97" s="75"/>
    </row>
    <row r="98" spans="1:6" ht="15" customHeight="1">
      <c r="A98" s="13"/>
      <c r="B98" s="10"/>
      <c r="C98" s="14"/>
      <c r="D98" s="7"/>
      <c r="F98" s="24"/>
    </row>
    <row r="99" spans="1:7" ht="15" customHeight="1">
      <c r="A99" s="13"/>
      <c r="B99" s="10" t="s">
        <v>52</v>
      </c>
      <c r="C99" s="56">
        <v>1</v>
      </c>
      <c r="D99" s="7" t="s">
        <v>34</v>
      </c>
      <c r="E99" s="24">
        <v>5000</v>
      </c>
      <c r="G99" s="24">
        <v>5000</v>
      </c>
    </row>
    <row r="100" spans="1:7" ht="15" customHeight="1">
      <c r="A100" s="13"/>
      <c r="B100" s="3" t="s">
        <v>51</v>
      </c>
      <c r="C100" s="14"/>
      <c r="D100" s="7"/>
      <c r="G100" s="24"/>
    </row>
    <row r="101" spans="1:7" ht="15" customHeight="1">
      <c r="A101" s="13"/>
      <c r="B101" s="10" t="s">
        <v>80</v>
      </c>
      <c r="C101" s="45">
        <v>0.06</v>
      </c>
      <c r="D101" s="7"/>
      <c r="E101" s="9"/>
      <c r="G101" s="24">
        <f>(G92)*C101</f>
        <v>33868.799999999996</v>
      </c>
    </row>
    <row r="102" spans="1:7" ht="15" customHeight="1">
      <c r="A102" s="13"/>
      <c r="B102" s="74" t="s">
        <v>81</v>
      </c>
      <c r="C102" s="45"/>
      <c r="D102" s="7"/>
      <c r="E102" s="9"/>
      <c r="G102" s="24"/>
    </row>
    <row r="103" spans="1:7" ht="12.75">
      <c r="A103" s="13"/>
      <c r="B103" s="10" t="s">
        <v>53</v>
      </c>
      <c r="C103" s="45">
        <v>0.01</v>
      </c>
      <c r="D103" s="7"/>
      <c r="E103" s="9"/>
      <c r="G103" s="24">
        <f>(G92)*C103</f>
        <v>5644.8</v>
      </c>
    </row>
    <row r="104" spans="1:7" ht="15" customHeight="1">
      <c r="A104" s="13"/>
      <c r="B104" s="10"/>
      <c r="C104" s="15"/>
      <c r="D104" s="7"/>
      <c r="G104" s="24"/>
    </row>
    <row r="105" spans="1:7" ht="15" customHeight="1">
      <c r="A105" s="13"/>
      <c r="B105" s="20" t="s">
        <v>5</v>
      </c>
      <c r="C105" s="32"/>
      <c r="D105" s="29"/>
      <c r="E105" s="22"/>
      <c r="F105" s="69"/>
      <c r="G105" s="33">
        <f>G99+G101</f>
        <v>38868.799999999996</v>
      </c>
    </row>
    <row r="106" spans="1:7" ht="12.75">
      <c r="A106" s="13"/>
      <c r="B106" s="17"/>
      <c r="C106" s="73"/>
      <c r="D106" s="36"/>
      <c r="E106" s="35"/>
      <c r="F106" s="18"/>
      <c r="G106" s="30"/>
    </row>
    <row r="107" spans="1:6" ht="15" customHeight="1">
      <c r="A107" s="13"/>
      <c r="B107" s="17"/>
      <c r="C107" s="23"/>
      <c r="D107" s="3"/>
      <c r="E107" s="11"/>
      <c r="F107" s="24"/>
    </row>
    <row r="108" spans="1:7" ht="15" customHeight="1">
      <c r="A108" s="13"/>
      <c r="B108" s="48" t="s">
        <v>9</v>
      </c>
      <c r="C108" s="49"/>
      <c r="D108" s="50"/>
      <c r="E108" s="51"/>
      <c r="F108" s="70"/>
      <c r="G108" s="68">
        <f>G92+G105</f>
        <v>603348.8</v>
      </c>
    </row>
    <row r="109" spans="1:7" ht="12.75">
      <c r="A109" s="13"/>
      <c r="B109" s="52" t="s">
        <v>7</v>
      </c>
      <c r="C109" s="54">
        <v>0.21</v>
      </c>
      <c r="D109" s="31"/>
      <c r="E109" s="21"/>
      <c r="F109" s="71"/>
      <c r="G109" s="53">
        <f>G108*C109</f>
        <v>126703.248</v>
      </c>
    </row>
    <row r="110" spans="1:6" ht="15" customHeight="1">
      <c r="A110" s="13"/>
      <c r="B110" s="46"/>
      <c r="C110" s="47"/>
      <c r="D110" s="28"/>
      <c r="E110" s="18"/>
      <c r="F110" s="30"/>
    </row>
    <row r="111" spans="1:7" ht="15" customHeight="1">
      <c r="A111" s="13"/>
      <c r="B111" s="16" t="s">
        <v>19</v>
      </c>
      <c r="C111" s="38"/>
      <c r="D111" s="39"/>
      <c r="E111" s="64"/>
      <c r="F111" s="72"/>
      <c r="G111" s="25">
        <f>SUM(G108:G110)</f>
        <v>730052.0480000001</v>
      </c>
    </row>
    <row r="112" spans="1:7" ht="15" customHeight="1">
      <c r="A112" s="13"/>
      <c r="B112" s="59" t="s">
        <v>78</v>
      </c>
      <c r="C112" s="35"/>
      <c r="D112" s="36"/>
      <c r="E112" s="65"/>
      <c r="F112" s="18"/>
      <c r="G112" s="26"/>
    </row>
    <row r="113" spans="1:6" ht="12.75">
      <c r="A113" s="13"/>
      <c r="B113" s="17"/>
      <c r="C113" s="35"/>
      <c r="D113" s="36"/>
      <c r="E113" s="65"/>
      <c r="F113" s="26"/>
    </row>
    <row r="114" spans="1:6" ht="15" customHeight="1">
      <c r="A114" s="13"/>
      <c r="B114" s="17"/>
      <c r="C114" s="35"/>
      <c r="D114" s="36"/>
      <c r="E114" s="65"/>
      <c r="F114" s="26"/>
    </row>
    <row r="115" spans="1:6" ht="12.75">
      <c r="A115" s="13"/>
      <c r="C115" s="75" t="s">
        <v>21</v>
      </c>
      <c r="D115" s="75"/>
      <c r="E115" s="75"/>
      <c r="F115" s="75"/>
    </row>
    <row r="116" spans="1:6" ht="15" customHeight="1">
      <c r="A116" s="13"/>
      <c r="C116" s="1"/>
      <c r="D116" s="7"/>
      <c r="E116" s="8"/>
      <c r="F116" s="24"/>
    </row>
    <row r="117" spans="1:7" ht="15" customHeight="1">
      <c r="A117" s="13"/>
      <c r="B117" s="28" t="s">
        <v>39</v>
      </c>
      <c r="C117" s="55">
        <v>0.8</v>
      </c>
      <c r="D117" s="28"/>
      <c r="E117" s="37"/>
      <c r="G117" s="30">
        <f>PRODUCT(G111,0.8)</f>
        <v>584041.6384</v>
      </c>
    </row>
    <row r="118" spans="1:7" ht="15" customHeight="1">
      <c r="A118" s="13"/>
      <c r="B118" s="28" t="s">
        <v>11</v>
      </c>
      <c r="C118" s="55">
        <v>0.2</v>
      </c>
      <c r="D118" s="28"/>
      <c r="E118" s="37"/>
      <c r="G118" s="30">
        <f>PRODUCT(G111,0.2)</f>
        <v>146010.4096</v>
      </c>
    </row>
    <row r="119" spans="1:6" ht="12.75">
      <c r="A119" s="13"/>
      <c r="B119" s="59"/>
      <c r="C119" s="60"/>
      <c r="D119" s="61"/>
      <c r="E119" s="62"/>
      <c r="F119" s="63"/>
    </row>
    <row r="122" ht="15" customHeight="1"/>
    <row r="123" spans="3:4" ht="15" customHeight="1">
      <c r="C123" s="1"/>
      <c r="D123" s="1"/>
    </row>
    <row r="124" spans="3:4" ht="15" customHeight="1">
      <c r="C124" s="1"/>
      <c r="D124" s="1"/>
    </row>
    <row r="125" spans="3:4" ht="15" customHeight="1">
      <c r="C125" s="1"/>
      <c r="D125" s="1"/>
    </row>
    <row r="126" spans="3:4" ht="15" customHeight="1">
      <c r="C126" s="1"/>
      <c r="D126" s="1"/>
    </row>
    <row r="127" spans="3:4" ht="15" customHeight="1">
      <c r="C127" s="1"/>
      <c r="D127" s="1"/>
    </row>
    <row r="128" spans="3:4" ht="15" customHeight="1">
      <c r="C128" s="1"/>
      <c r="D128" s="1"/>
    </row>
    <row r="129" spans="3:4" ht="15" customHeight="1">
      <c r="C129" s="1"/>
      <c r="D129" s="1"/>
    </row>
    <row r="130" spans="3:4" ht="15" customHeight="1">
      <c r="C130" s="1"/>
      <c r="D130" s="1"/>
    </row>
    <row r="131" spans="3:4" ht="15" customHeight="1">
      <c r="C131" s="1"/>
      <c r="D131" s="1"/>
    </row>
    <row r="132" spans="3:4" ht="15" customHeight="1">
      <c r="C132" s="1"/>
      <c r="D132" s="1"/>
    </row>
    <row r="133" spans="3:4" ht="15" customHeight="1">
      <c r="C133" s="1"/>
      <c r="D133" s="1"/>
    </row>
    <row r="134" spans="3:4" ht="15" customHeight="1">
      <c r="C134" s="1"/>
      <c r="D134" s="1"/>
    </row>
    <row r="135" spans="3:4" ht="15" customHeight="1">
      <c r="C135" s="1"/>
      <c r="D135" s="1"/>
    </row>
    <row r="136" spans="3:4" ht="15" customHeight="1">
      <c r="C136" s="1"/>
      <c r="D136" s="1"/>
    </row>
    <row r="137" spans="3:4" ht="15" customHeight="1">
      <c r="C137" s="1"/>
      <c r="D137" s="1"/>
    </row>
    <row r="138" spans="3:4" ht="15" customHeight="1">
      <c r="C138" s="1"/>
      <c r="D138" s="1"/>
    </row>
    <row r="139" spans="1:6" ht="15" customHeight="1">
      <c r="A139" s="13"/>
      <c r="C139" s="1"/>
      <c r="D139" s="7"/>
      <c r="E139" s="8"/>
      <c r="F139" s="10"/>
    </row>
    <row r="140" spans="1:6" ht="15" customHeight="1">
      <c r="A140" s="13"/>
      <c r="C140" s="1"/>
      <c r="D140" s="7"/>
      <c r="E140" s="8"/>
      <c r="F140" s="10"/>
    </row>
    <row r="141" spans="3:6" ht="12.75">
      <c r="C141" s="1"/>
      <c r="D141" s="7"/>
      <c r="E141" s="8"/>
      <c r="F141" s="10"/>
    </row>
    <row r="142" spans="3:6" ht="12.75">
      <c r="C142" s="1"/>
      <c r="D142" s="7"/>
      <c r="E142" s="8"/>
      <c r="F142" s="10"/>
    </row>
    <row r="143" spans="3:6" ht="12.75">
      <c r="C143" s="1"/>
      <c r="D143" s="7"/>
      <c r="E143" s="8"/>
      <c r="F143" s="10"/>
    </row>
    <row r="144" spans="3:6" ht="12.75">
      <c r="C144" s="1"/>
      <c r="D144" s="7"/>
      <c r="E144" s="8"/>
      <c r="F144" s="10"/>
    </row>
    <row r="145" spans="3:6" ht="12.75">
      <c r="C145" s="1"/>
      <c r="D145" s="7"/>
      <c r="E145" s="8"/>
      <c r="F145" s="10"/>
    </row>
    <row r="146" spans="3:6" ht="12.75">
      <c r="C146" s="1"/>
      <c r="D146" s="7"/>
      <c r="E146" s="8"/>
      <c r="F146" s="10"/>
    </row>
    <row r="147" spans="3:6" ht="12.75">
      <c r="C147" s="1"/>
      <c r="D147" s="7"/>
      <c r="E147" s="8"/>
      <c r="F147" s="10"/>
    </row>
    <row r="148" spans="3:6" ht="12.75">
      <c r="C148" s="1"/>
      <c r="E148" s="8"/>
      <c r="F148" s="2"/>
    </row>
    <row r="149" spans="3:6" ht="12.75">
      <c r="C149" s="1"/>
      <c r="E149" s="8"/>
      <c r="F149" s="2"/>
    </row>
    <row r="150" spans="3:6" ht="12.75">
      <c r="C150" s="1"/>
      <c r="E150" s="8"/>
      <c r="F150" s="2"/>
    </row>
    <row r="151" spans="3:6" ht="12.75">
      <c r="C151" s="1"/>
      <c r="D151" s="1"/>
      <c r="E151" s="8"/>
      <c r="F151" s="2"/>
    </row>
    <row r="152" spans="3:6" ht="12.75">
      <c r="C152" s="1"/>
      <c r="D152" s="1"/>
      <c r="E152" s="8"/>
      <c r="F152" s="2"/>
    </row>
    <row r="153" spans="3:6" ht="12.75">
      <c r="C153" s="1"/>
      <c r="D153" s="1"/>
      <c r="E153" s="8"/>
      <c r="F153" s="2"/>
    </row>
    <row r="154" spans="3:6" ht="12.75">
      <c r="C154" s="1"/>
      <c r="D154" s="1"/>
      <c r="E154" s="8"/>
      <c r="F154" s="2"/>
    </row>
    <row r="155" spans="3:6" ht="12.75">
      <c r="C155" s="1"/>
      <c r="D155" s="1"/>
      <c r="E155" s="8"/>
      <c r="F155" s="2"/>
    </row>
    <row r="156" spans="3:6" ht="12.75">
      <c r="C156" s="1"/>
      <c r="D156" s="1"/>
      <c r="E156" s="8"/>
      <c r="F156" s="2"/>
    </row>
    <row r="157" spans="3:6" ht="12.75">
      <c r="C157" s="1"/>
      <c r="D157" s="1"/>
      <c r="E157" s="8"/>
      <c r="F157" s="2"/>
    </row>
    <row r="158" spans="3:6" ht="12.75">
      <c r="C158" s="1"/>
      <c r="D158" s="1"/>
      <c r="E158" s="8"/>
      <c r="F158" s="2"/>
    </row>
    <row r="159" spans="3:6" ht="12.75">
      <c r="C159" s="1"/>
      <c r="D159" s="1"/>
      <c r="E159" s="8"/>
      <c r="F159" s="2"/>
    </row>
    <row r="160" spans="3:6" ht="12.75">
      <c r="C160" s="1"/>
      <c r="D160" s="1"/>
      <c r="E160" s="8"/>
      <c r="F160" s="2"/>
    </row>
    <row r="161" spans="3:5" ht="12.75">
      <c r="C161" s="1"/>
      <c r="D161" s="1"/>
      <c r="E161" s="8"/>
    </row>
    <row r="162" spans="3:5" ht="12.75">
      <c r="C162" s="1"/>
      <c r="D162" s="1"/>
      <c r="E162" s="8"/>
    </row>
    <row r="178" spans="1:4" ht="12.75">
      <c r="A178" s="44"/>
      <c r="C178" s="1"/>
      <c r="D178" s="1"/>
    </row>
  </sheetData>
  <sheetProtection/>
  <mergeCells count="4">
    <mergeCell ref="C5:F5"/>
    <mergeCell ref="C97:F97"/>
    <mergeCell ref="C115:F115"/>
    <mergeCell ref="C84:F84"/>
  </mergeCells>
  <printOptions horizontalCentered="1"/>
  <pageMargins left="0.03937007874015748" right="0.03937007874015748" top="0.7480314960629921" bottom="0.7480314960629921" header="0.31496062992125984" footer="0.31496062992125984"/>
  <pageSetup fitToHeight="2" horizontalDpi="300" verticalDpi="300" orientation="portrait" paperSize="9" scale="83" r:id="rId1"/>
  <headerFooter alignWithMargins="0">
    <oddHeader>&amp;C&amp;F</oddHeader>
    <oddFooter>&amp;L&amp;D&amp;CIMPACT sprl&amp;R&amp;P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JLJ</dc:creator>
  <cp:keywords/>
  <dc:description/>
  <cp:lastModifiedBy>Impact SPRL</cp:lastModifiedBy>
  <cp:lastPrinted>2010-02-22T15:17:48Z</cp:lastPrinted>
  <dcterms:created xsi:type="dcterms:W3CDTF">2001-05-23T10:15:24Z</dcterms:created>
  <dcterms:modified xsi:type="dcterms:W3CDTF">2010-03-18T07:33:03Z</dcterms:modified>
  <cp:category/>
  <cp:version/>
  <cp:contentType/>
  <cp:contentStatus/>
</cp:coreProperties>
</file>